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dd54fdcc2a60a7/Documents/Stats/Art Prediction interval/"/>
    </mc:Choice>
  </mc:AlternateContent>
  <xr:revisionPtr revIDLastSave="136" documentId="8_{D9DD6617-F696-4DE1-9BDC-2F83C0431EF5}" xr6:coauthVersionLast="47" xr6:coauthVersionMax="47" xr10:uidLastSave="{8BBD08AE-53DC-4708-A8F6-EE8BB961F0FE}"/>
  <bookViews>
    <workbookView xWindow="-28920" yWindow="-120" windowWidth="29040" windowHeight="15720" activeTab="2" xr2:uid="{9D9711AE-92BE-41C4-85D9-FFC397271EAA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" i="3" l="1"/>
  <c r="R4" i="3" s="1"/>
  <c r="R5" i="3" s="1"/>
  <c r="R6" i="3" s="1"/>
  <c r="R7" i="3" s="1"/>
  <c r="R8" i="3" s="1"/>
  <c r="R9" i="3" s="1"/>
  <c r="R10" i="3" s="1"/>
  <c r="R11" i="3" s="1"/>
  <c r="R12" i="3" s="1"/>
  <c r="R13" i="3" s="1"/>
  <c r="R14" i="3" s="1"/>
  <c r="R15" i="3" s="1"/>
  <c r="R16" i="3" s="1"/>
  <c r="R17" i="3" s="1"/>
  <c r="R18" i="3" s="1"/>
  <c r="R19" i="3" s="1"/>
  <c r="R20" i="3" s="1"/>
  <c r="R21" i="3" s="1"/>
  <c r="R22" i="3" s="1"/>
  <c r="R23" i="3" s="1"/>
  <c r="R24" i="3" s="1"/>
  <c r="R25" i="3" s="1"/>
  <c r="R26" i="3" s="1"/>
  <c r="R27" i="3" s="1"/>
  <c r="R28" i="3" s="1"/>
  <c r="R29" i="3" s="1"/>
  <c r="R30" i="3" s="1"/>
  <c r="R31" i="3" s="1"/>
  <c r="R32" i="3" s="1"/>
  <c r="R33" i="3" s="1"/>
  <c r="R34" i="3" s="1"/>
  <c r="R35" i="3" s="1"/>
  <c r="R36" i="3" s="1"/>
  <c r="R37" i="3" s="1"/>
  <c r="R38" i="3" s="1"/>
  <c r="D3" i="3"/>
  <c r="D4" i="3" s="1"/>
  <c r="D5" i="3" s="1"/>
  <c r="D6" i="3" s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Y6" i="3"/>
  <c r="Y5" i="3"/>
  <c r="K6" i="3"/>
  <c r="K5" i="3"/>
  <c r="N17" i="1"/>
  <c r="N18" i="1"/>
  <c r="N19" i="1"/>
  <c r="N20" i="1"/>
  <c r="N21" i="1"/>
  <c r="N13" i="1"/>
  <c r="N14" i="1"/>
  <c r="N15" i="1"/>
  <c r="N16" i="1"/>
  <c r="U50" i="3"/>
  <c r="Z8" i="3"/>
  <c r="Z7" i="3"/>
  <c r="T49" i="3"/>
  <c r="Z9" i="3"/>
  <c r="Z5" i="3"/>
  <c r="Z10" i="3"/>
  <c r="Z6" i="3"/>
  <c r="G50" i="3"/>
  <c r="F49" i="3"/>
  <c r="D48" i="3"/>
  <c r="O17" i="1"/>
  <c r="R39" i="3" l="1"/>
  <c r="D39" i="3"/>
  <c r="Y7" i="3"/>
  <c r="U38" i="3" s="1"/>
  <c r="Y10" i="3" a="1"/>
  <c r="Y10" i="3" s="1"/>
  <c r="Y9" i="3"/>
  <c r="Y8" i="3"/>
  <c r="K7" i="3"/>
  <c r="G7" i="3" s="1"/>
  <c r="K10" i="3" a="1"/>
  <c r="K10" i="3" s="1"/>
  <c r="K9" i="3"/>
  <c r="K8" i="3"/>
  <c r="D4" i="2" a="1"/>
  <c r="D4" i="2" s="1"/>
  <c r="D5" i="2" a="1"/>
  <c r="D5" i="2" s="1"/>
  <c r="D6" i="2" a="1"/>
  <c r="D6" i="2" s="1"/>
  <c r="D7" i="2" a="1"/>
  <c r="D7" i="2" s="1"/>
  <c r="D8" i="2" a="1"/>
  <c r="D8" i="2" s="1"/>
  <c r="D9" i="2" a="1"/>
  <c r="D9" i="2" s="1"/>
  <c r="D10" i="2" a="1"/>
  <c r="D10" i="2" s="1"/>
  <c r="D11" i="2" a="1"/>
  <c r="D11" i="2" s="1"/>
  <c r="D12" i="2" a="1"/>
  <c r="D12" i="2" s="1"/>
  <c r="D13" i="2" a="1"/>
  <c r="D13" i="2" s="1"/>
  <c r="D14" i="2" a="1"/>
  <c r="D14" i="2" s="1"/>
  <c r="D15" i="2" a="1"/>
  <c r="D15" i="2" s="1"/>
  <c r="D16" i="2" a="1"/>
  <c r="D16" i="2" s="1"/>
  <c r="D17" i="2" a="1"/>
  <c r="D17" i="2" s="1"/>
  <c r="D18" i="2" a="1"/>
  <c r="D18" i="2" s="1"/>
  <c r="D19" i="2" a="1"/>
  <c r="D19" i="2" s="1"/>
  <c r="D20" i="2" a="1"/>
  <c r="D20" i="2" s="1"/>
  <c r="D21" i="2" a="1"/>
  <c r="D21" i="2" s="1"/>
  <c r="D22" i="2" a="1"/>
  <c r="D22" i="2" s="1"/>
  <c r="D23" i="2" a="1"/>
  <c r="D23" i="2" s="1"/>
  <c r="D24" i="2" a="1"/>
  <c r="D24" i="2" s="1"/>
  <c r="D25" i="2" a="1"/>
  <c r="D25" i="2" s="1"/>
  <c r="D26" i="2" a="1"/>
  <c r="D26" i="2" s="1"/>
  <c r="D27" i="2" a="1"/>
  <c r="D27" i="2" s="1"/>
  <c r="D28" i="2" a="1"/>
  <c r="D28" i="2" s="1"/>
  <c r="D29" i="2" a="1"/>
  <c r="D29" i="2" s="1"/>
  <c r="D30" i="2" a="1"/>
  <c r="D30" i="2" s="1"/>
  <c r="D31" i="2" a="1"/>
  <c r="D31" i="2" s="1"/>
  <c r="D32" i="2" a="1"/>
  <c r="D32" i="2" s="1"/>
  <c r="D33" i="2" a="1"/>
  <c r="D33" i="2" s="1"/>
  <c r="D34" i="2" a="1"/>
  <c r="D34" i="2" s="1"/>
  <c r="D35" i="2" a="1"/>
  <c r="D35" i="2" s="1"/>
  <c r="D36" i="2" a="1"/>
  <c r="D36" i="2" s="1"/>
  <c r="D37" i="2" a="1"/>
  <c r="D37" i="2" s="1"/>
  <c r="D38" i="2" a="1"/>
  <c r="D38" i="2" s="1"/>
  <c r="D39" i="2" a="1"/>
  <c r="D39" i="2" s="1"/>
  <c r="D40" i="2" a="1"/>
  <c r="D40" i="2" s="1"/>
  <c r="D41" i="2" a="1"/>
  <c r="D41" i="2" s="1"/>
  <c r="D42" i="2" a="1"/>
  <c r="D42" i="2" s="1"/>
  <c r="D43" i="2" a="1"/>
  <c r="D43" i="2" s="1"/>
  <c r="D44" i="2" a="1"/>
  <c r="D44" i="2" s="1"/>
  <c r="D45" i="2" a="1"/>
  <c r="D45" i="2" s="1"/>
  <c r="D46" i="2" a="1"/>
  <c r="D46" i="2" s="1"/>
  <c r="D47" i="2" a="1"/>
  <c r="D47" i="2" s="1"/>
  <c r="D3" i="2" a="1"/>
  <c r="D3" i="2" s="1"/>
  <c r="F49" i="2"/>
  <c r="G50" i="2"/>
  <c r="D48" i="2"/>
  <c r="T38" i="3" l="1"/>
  <c r="F38" i="3"/>
  <c r="U39" i="3"/>
  <c r="R40" i="3"/>
  <c r="U40" i="3" s="1"/>
  <c r="T39" i="3"/>
  <c r="G38" i="3"/>
  <c r="D40" i="3"/>
  <c r="G39" i="3"/>
  <c r="F39" i="3"/>
  <c r="F19" i="3"/>
  <c r="U30" i="3"/>
  <c r="U20" i="3"/>
  <c r="T25" i="3"/>
  <c r="G31" i="3"/>
  <c r="F37" i="3"/>
  <c r="F11" i="3"/>
  <c r="G26" i="3"/>
  <c r="G5" i="3"/>
  <c r="U13" i="3"/>
  <c r="T20" i="3"/>
  <c r="T26" i="3"/>
  <c r="U25" i="3"/>
  <c r="T11" i="3"/>
  <c r="T7" i="3"/>
  <c r="U22" i="3"/>
  <c r="T15" i="3"/>
  <c r="F3" i="3"/>
  <c r="F15" i="3"/>
  <c r="G37" i="3"/>
  <c r="G11" i="3"/>
  <c r="F26" i="3"/>
  <c r="F25" i="3"/>
  <c r="T37" i="3"/>
  <c r="U12" i="3"/>
  <c r="U18" i="3"/>
  <c r="T17" i="3"/>
  <c r="U11" i="3"/>
  <c r="U7" i="3"/>
  <c r="T22" i="3"/>
  <c r="G15" i="3"/>
  <c r="G29" i="3"/>
  <c r="G18" i="3"/>
  <c r="U37" i="3"/>
  <c r="T12" i="3"/>
  <c r="T18" i="3"/>
  <c r="U17" i="3"/>
  <c r="U24" i="3"/>
  <c r="T35" i="3"/>
  <c r="T5" i="3"/>
  <c r="T31" i="3"/>
  <c r="U14" i="3"/>
  <c r="T28" i="3"/>
  <c r="G33" i="3"/>
  <c r="F8" i="3"/>
  <c r="U21" i="3"/>
  <c r="U33" i="3"/>
  <c r="T8" i="3"/>
  <c r="U31" i="3"/>
  <c r="G13" i="3"/>
  <c r="F9" i="3"/>
  <c r="G20" i="3"/>
  <c r="G32" i="3"/>
  <c r="T3" i="3"/>
  <c r="U29" i="3"/>
  <c r="T36" i="3"/>
  <c r="T10" i="3"/>
  <c r="U9" i="3"/>
  <c r="U16" i="3"/>
  <c r="T27" i="3"/>
  <c r="U32" i="3"/>
  <c r="T23" i="3"/>
  <c r="F7" i="3"/>
  <c r="F13" i="3"/>
  <c r="F36" i="3"/>
  <c r="G17" i="3"/>
  <c r="T6" i="3"/>
  <c r="T29" i="3"/>
  <c r="U36" i="3"/>
  <c r="U10" i="3"/>
  <c r="T9" i="3"/>
  <c r="T24" i="3"/>
  <c r="U35" i="3"/>
  <c r="U5" i="3"/>
  <c r="T14" i="3"/>
  <c r="G3" i="3"/>
  <c r="F30" i="3"/>
  <c r="G6" i="3"/>
  <c r="G9" i="3"/>
  <c r="F20" i="3"/>
  <c r="F32" i="3"/>
  <c r="T21" i="3"/>
  <c r="U28" i="3"/>
  <c r="U34" i="3"/>
  <c r="T33" i="3"/>
  <c r="T4" i="3"/>
  <c r="T16" i="3"/>
  <c r="U27" i="3"/>
  <c r="T32" i="3"/>
  <c r="U23" i="3"/>
  <c r="U4" i="3"/>
  <c r="T19" i="3"/>
  <c r="U3" i="3"/>
  <c r="T34" i="3"/>
  <c r="G27" i="3"/>
  <c r="F5" i="3"/>
  <c r="T13" i="3"/>
  <c r="U26" i="3"/>
  <c r="U8" i="3"/>
  <c r="U19" i="3"/>
  <c r="U15" i="3"/>
  <c r="T30" i="3"/>
  <c r="U6" i="3"/>
  <c r="G12" i="3"/>
  <c r="G34" i="3"/>
  <c r="G24" i="3"/>
  <c r="G22" i="3"/>
  <c r="F35" i="3"/>
  <c r="G10" i="3"/>
  <c r="F4" i="3"/>
  <c r="G25" i="3"/>
  <c r="F6" i="3"/>
  <c r="F31" i="3"/>
  <c r="G30" i="3"/>
  <c r="F29" i="3"/>
  <c r="F12" i="3"/>
  <c r="F34" i="3"/>
  <c r="F24" i="3"/>
  <c r="F22" i="3"/>
  <c r="G35" i="3"/>
  <c r="F10" i="3"/>
  <c r="G4" i="3"/>
  <c r="F23" i="3"/>
  <c r="G14" i="3"/>
  <c r="F21" i="3"/>
  <c r="F18" i="3"/>
  <c r="G8" i="3"/>
  <c r="G19" i="3"/>
  <c r="G28" i="3"/>
  <c r="G16" i="3"/>
  <c r="G23" i="3"/>
  <c r="F14" i="3"/>
  <c r="G21" i="3"/>
  <c r="F27" i="3"/>
  <c r="F33" i="3"/>
  <c r="G36" i="3"/>
  <c r="F17" i="3"/>
  <c r="F28" i="3"/>
  <c r="F16" i="3"/>
  <c r="K6" i="2"/>
  <c r="L8" i="2"/>
  <c r="L9" i="2"/>
  <c r="L6" i="2"/>
  <c r="L5" i="2"/>
  <c r="L7" i="2"/>
  <c r="L4" i="2"/>
  <c r="R41" i="3" l="1"/>
  <c r="U41" i="3" s="1"/>
  <c r="T40" i="3"/>
  <c r="D41" i="3"/>
  <c r="F40" i="3"/>
  <c r="G40" i="3"/>
  <c r="K9" i="2" a="1"/>
  <c r="K9" i="2" s="1"/>
  <c r="K8" i="2"/>
  <c r="K7" i="2"/>
  <c r="R42" i="3" l="1"/>
  <c r="U42" i="3" s="1"/>
  <c r="T41" i="3"/>
  <c r="D42" i="3"/>
  <c r="F41" i="3"/>
  <c r="G41" i="3"/>
  <c r="K5" i="2"/>
  <c r="G40" i="2" s="1"/>
  <c r="K4" i="2"/>
  <c r="R43" i="3" l="1"/>
  <c r="U43" i="3" s="1"/>
  <c r="T42" i="3"/>
  <c r="D43" i="3"/>
  <c r="G42" i="3"/>
  <c r="F42" i="3"/>
  <c r="F44" i="2"/>
  <c r="F38" i="2"/>
  <c r="F42" i="2"/>
  <c r="F46" i="2"/>
  <c r="G44" i="2"/>
  <c r="G47" i="2"/>
  <c r="G39" i="2"/>
  <c r="F47" i="2"/>
  <c r="G46" i="2"/>
  <c r="F43" i="2"/>
  <c r="F45" i="2"/>
  <c r="F41" i="2"/>
  <c r="G38" i="2"/>
  <c r="G42" i="2"/>
  <c r="F40" i="2"/>
  <c r="F39" i="2"/>
  <c r="G45" i="2"/>
  <c r="G43" i="2"/>
  <c r="G41" i="2"/>
  <c r="G9" i="2"/>
  <c r="G10" i="2"/>
  <c r="G18" i="2"/>
  <c r="G26" i="2"/>
  <c r="G34" i="2"/>
  <c r="F9" i="2"/>
  <c r="F17" i="2"/>
  <c r="F25" i="2"/>
  <c r="F33" i="2"/>
  <c r="G12" i="2"/>
  <c r="G28" i="2"/>
  <c r="G36" i="2"/>
  <c r="G3" i="2"/>
  <c r="F27" i="2"/>
  <c r="G13" i="2"/>
  <c r="G29" i="2"/>
  <c r="G37" i="2"/>
  <c r="F4" i="2"/>
  <c r="F20" i="2"/>
  <c r="F36" i="2"/>
  <c r="F3" i="2"/>
  <c r="G14" i="2"/>
  <c r="G30" i="2"/>
  <c r="F13" i="2"/>
  <c r="F29" i="2"/>
  <c r="G7" i="2"/>
  <c r="G23" i="2"/>
  <c r="F6" i="2"/>
  <c r="F22" i="2"/>
  <c r="G16" i="2"/>
  <c r="G32" i="2"/>
  <c r="F15" i="2"/>
  <c r="F31" i="2"/>
  <c r="G17" i="2"/>
  <c r="F8" i="2"/>
  <c r="F24" i="2"/>
  <c r="G11" i="2"/>
  <c r="G19" i="2"/>
  <c r="G27" i="2"/>
  <c r="G35" i="2"/>
  <c r="F10" i="2"/>
  <c r="F18" i="2"/>
  <c r="F26" i="2"/>
  <c r="F34" i="2"/>
  <c r="G4" i="2"/>
  <c r="G20" i="2"/>
  <c r="F11" i="2"/>
  <c r="F19" i="2"/>
  <c r="F35" i="2"/>
  <c r="G5" i="2"/>
  <c r="G21" i="2"/>
  <c r="F12" i="2"/>
  <c r="F28" i="2"/>
  <c r="G6" i="2"/>
  <c r="G22" i="2"/>
  <c r="F5" i="2"/>
  <c r="F21" i="2"/>
  <c r="F37" i="2"/>
  <c r="G15" i="2"/>
  <c r="G31" i="2"/>
  <c r="F14" i="2"/>
  <c r="F30" i="2"/>
  <c r="G8" i="2"/>
  <c r="G24" i="2"/>
  <c r="F7" i="2"/>
  <c r="F23" i="2"/>
  <c r="G25" i="2"/>
  <c r="G33" i="2"/>
  <c r="F16" i="2"/>
  <c r="F32" i="2"/>
  <c r="R44" i="3" l="1"/>
  <c r="U44" i="3" s="1"/>
  <c r="T43" i="3"/>
  <c r="D44" i="3"/>
  <c r="F43" i="3"/>
  <c r="G43" i="3"/>
  <c r="J23" i="1"/>
  <c r="J22" i="1"/>
  <c r="J21" i="1"/>
  <c r="J20" i="1"/>
  <c r="J19" i="1"/>
  <c r="J18" i="1"/>
  <c r="J17" i="1"/>
  <c r="J16" i="1"/>
  <c r="J15" i="1"/>
  <c r="J14" i="1"/>
  <c r="J13" i="1"/>
  <c r="N12" i="1"/>
  <c r="J12" i="1"/>
  <c r="X4" i="1"/>
  <c r="W4" i="1"/>
  <c r="X3" i="1"/>
  <c r="W3" i="1"/>
  <c r="X2" i="1"/>
  <c r="W2" i="1"/>
  <c r="K35" i="1"/>
  <c r="K37" i="1" s="1"/>
  <c r="K34" i="1"/>
  <c r="K42" i="1" s="1"/>
  <c r="K33" i="1"/>
  <c r="K41" i="1" s="1"/>
  <c r="K30" i="1"/>
  <c r="K31" i="1" s="1"/>
  <c r="B46" i="1"/>
  <c r="B45" i="1"/>
  <c r="J7" i="1"/>
  <c r="N7" i="1" s="1"/>
  <c r="J6" i="1"/>
  <c r="N6" i="1" s="1"/>
  <c r="C6" i="1"/>
  <c r="J5" i="1"/>
  <c r="N5" i="1" s="1"/>
  <c r="J4" i="1"/>
  <c r="N4" i="1" s="1"/>
  <c r="J3" i="1"/>
  <c r="N3" i="1" s="1"/>
  <c r="J2" i="1"/>
  <c r="N2" i="1" s="1"/>
  <c r="L46" i="1"/>
  <c r="L38" i="1"/>
  <c r="L30" i="1"/>
  <c r="L31" i="1"/>
  <c r="L39" i="1"/>
  <c r="K2" i="1"/>
  <c r="L47" i="1"/>
  <c r="C46" i="1"/>
  <c r="K13" i="1"/>
  <c r="D6" i="1"/>
  <c r="L37" i="1"/>
  <c r="L45" i="1"/>
  <c r="C45" i="1"/>
  <c r="C47" i="1"/>
  <c r="O12" i="1"/>
  <c r="R45" i="3" l="1"/>
  <c r="U45" i="3" s="1"/>
  <c r="T44" i="3"/>
  <c r="D45" i="3"/>
  <c r="G44" i="3"/>
  <c r="F44" i="3"/>
  <c r="B47" i="1"/>
  <c r="K43" i="1"/>
  <c r="K45" i="1" s="1"/>
  <c r="K46" i="1" s="1"/>
  <c r="K47" i="1" s="1"/>
  <c r="K38" i="1"/>
  <c r="K39" i="1" s="1"/>
  <c r="R46" i="3" l="1"/>
  <c r="U46" i="3" s="1"/>
  <c r="T45" i="3"/>
  <c r="D46" i="3"/>
  <c r="G45" i="3"/>
  <c r="F45" i="3"/>
  <c r="R47" i="3" l="1"/>
  <c r="U47" i="3" s="1"/>
  <c r="T46" i="3"/>
  <c r="D47" i="3"/>
  <c r="G46" i="3"/>
  <c r="F46" i="3"/>
  <c r="T47" i="3" l="1"/>
  <c r="G47" i="3"/>
  <c r="F47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<sst xmlns="http://schemas.openxmlformats.org/spreadsheetml/2006/main" count="1118" uniqueCount="979">
  <si>
    <t>Statistic</t>
  </si>
  <si>
    <t>Symbol</t>
  </si>
  <si>
    <t>Value</t>
  </si>
  <si>
    <t>Units</t>
  </si>
  <si>
    <t>Mean</t>
  </si>
  <si>
    <t>Standard deviation</t>
  </si>
  <si>
    <t>m</t>
  </si>
  <si>
    <t>s</t>
  </si>
  <si>
    <t>in</t>
  </si>
  <si>
    <t>One data point</t>
  </si>
  <si>
    <t>x</t>
  </si>
  <si>
    <t>z-score for x</t>
  </si>
  <si>
    <t>z</t>
  </si>
  <si>
    <t>z=</t>
  </si>
  <si>
    <t>Area under the curve</t>
  </si>
  <si>
    <t>Percentage</t>
  </si>
  <si>
    <t>m=</t>
  </si>
  <si>
    <t>s=</t>
  </si>
  <si>
    <t>n=</t>
  </si>
  <si>
    <t>x=</t>
  </si>
  <si>
    <t>SE=</t>
  </si>
  <si>
    <t xml:space="preserve">    =</t>
  </si>
  <si>
    <t>p=</t>
  </si>
  <si>
    <t>ŷ</t>
  </si>
  <si>
    <t>SE</t>
  </si>
  <si>
    <t>PI-</t>
  </si>
  <si>
    <t>PI+</t>
  </si>
  <si>
    <t>Value of z for p</t>
  </si>
  <si>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</rPr>
      <t>=</t>
    </r>
  </si>
  <si>
    <r>
      <t xml:space="preserve">Value of z for p or </t>
    </r>
    <r>
      <rPr>
        <b/>
        <sz val="11"/>
        <color theme="1"/>
        <rFont val="Symbol"/>
        <family val="1"/>
        <charset val="2"/>
      </rPr>
      <t>a</t>
    </r>
  </si>
  <si>
    <r>
      <t xml:space="preserve">For </t>
    </r>
    <r>
      <rPr>
        <sz val="11"/>
        <color theme="1"/>
        <rFont val="Symbol"/>
        <family val="1"/>
        <charset val="2"/>
      </rPr>
      <t>a</t>
    </r>
    <r>
      <rPr>
        <sz val="9.9"/>
        <color theme="1"/>
        <rFont val="Calibri"/>
        <family val="2"/>
      </rPr>
      <t>/2</t>
    </r>
  </si>
  <si>
    <r>
      <t xml:space="preserve">For </t>
    </r>
    <r>
      <rPr>
        <sz val="11"/>
        <color theme="1"/>
        <rFont val="Symbol"/>
        <family val="1"/>
        <charset val="2"/>
      </rPr>
      <t>a</t>
    </r>
  </si>
  <si>
    <r>
      <t xml:space="preserve">Value of </t>
    </r>
    <r>
      <rPr>
        <b/>
        <sz val="11"/>
        <color theme="1"/>
        <rFont val="Symbol"/>
        <family val="1"/>
        <charset val="2"/>
      </rPr>
      <t>±</t>
    </r>
    <r>
      <rPr>
        <b/>
        <sz val="11"/>
        <color theme="1"/>
        <rFont val="Calibri"/>
        <family val="2"/>
        <scheme val="minor"/>
      </rPr>
      <t>z</t>
    </r>
  </si>
  <si>
    <t>Example 1</t>
  </si>
  <si>
    <t>Example 2</t>
  </si>
  <si>
    <t>Example 3</t>
  </si>
  <si>
    <t>Time t</t>
  </si>
  <si>
    <t>Date</t>
  </si>
  <si>
    <t>alpha=</t>
  </si>
  <si>
    <t>Confidence level=</t>
  </si>
  <si>
    <t>ME=</t>
  </si>
  <si>
    <t>RMSE=</t>
  </si>
  <si>
    <t>MPE=</t>
  </si>
  <si>
    <t>h</t>
  </si>
  <si>
    <t>UK visits abroad in 000</t>
  </si>
  <si>
    <t>Visits</t>
  </si>
  <si>
    <t>Trend</t>
  </si>
  <si>
    <t>Actual</t>
  </si>
  <si>
    <t>k</t>
  </si>
  <si>
    <t>alpha (C)=</t>
  </si>
  <si>
    <t>alpha (S)=</t>
  </si>
  <si>
    <t>Exp Smth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</si>
  <si>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</si>
  <si>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</si>
  <si>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</si>
  <si>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</si>
  <si>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</si>
  <si>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</si>
  <si>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</si>
  <si>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</si>
  <si>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</si>
  <si>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</si>
  <si>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</si>
  <si>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</si>
  <si>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</si>
  <si>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</si>
  <si>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</si>
  <si>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</si>
  <si>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</si>
  <si>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</si>
  <si>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</si>
  <si>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</si>
  <si>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</si>
  <si>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</si>
  <si>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</si>
  <si>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</si>
  <si>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</si>
  <si>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</si>
  <si>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</si>
  <si>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</si>
  <si>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</si>
  <si>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</si>
  <si>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</si>
  <si>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</si>
  <si>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</si>
  <si>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</si>
  <si>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</si>
  <si>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</si>
  <si>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</si>
  <si>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</si>
  <si>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</si>
  <si>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</si>
  <si>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</si>
  <si>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</si>
  <si>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</si>
  <si>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</si>
  <si>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</si>
  <si>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</si>
  <si>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</si>
  <si>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</si>
  <si>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</si>
  <si>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</si>
  <si>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</si>
  <si>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</si>
  <si>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</si>
  <si>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</si>
  <si>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</si>
  <si>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</si>
  <si>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</si>
  <si>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</si>
  <si>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</si>
  <si>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</si>
  <si>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</si>
  <si>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</si>
  <si>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</si>
  <si>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</si>
  <si>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</si>
  <si>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</si>
  <si>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</si>
  <si>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</si>
  <si>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</si>
  <si>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</si>
  <si>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</si>
  <si>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</si>
  <si>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</si>
  <si>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</si>
  <si>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</si>
  <si>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</si>
  <si>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</si>
  <si>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</si>
  <si>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</si>
  <si>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</si>
  <si>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</si>
  <si>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</si>
  <si>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</si>
  <si>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</si>
  <si>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</si>
  <si>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</si>
  <si>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</si>
  <si>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</si>
  <si>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</si>
  <si>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</si>
  <si>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Title</t>
  </si>
  <si>
    <t>Employment rate (aged 16 to 64, seasonally adjusted): %</t>
  </si>
  <si>
    <t>CDID</t>
  </si>
  <si>
    <t>LF24</t>
  </si>
  <si>
    <t>Source dataset ID</t>
  </si>
  <si>
    <t>LMS</t>
  </si>
  <si>
    <t>PreUnit</t>
  </si>
  <si>
    <t/>
  </si>
  <si>
    <t>Unit</t>
  </si>
  <si>
    <t>%</t>
  </si>
  <si>
    <t>Release date</t>
  </si>
  <si>
    <t>12-11-2024</t>
  </si>
  <si>
    <t>Next release</t>
  </si>
  <si>
    <t>17 December 2024</t>
  </si>
  <si>
    <t>Important notes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</si>
  <si>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</si>
  <si>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</si>
  <si>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</si>
  <si>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</si>
  <si>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</si>
  <si>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</si>
  <si>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</si>
  <si>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</si>
  <si>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</si>
  <si>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</si>
  <si>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</si>
  <si>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</si>
  <si>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</si>
  <si>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</si>
  <si>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</si>
  <si>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</si>
  <si>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</si>
  <si>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</si>
  <si>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</si>
  <si>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</si>
  <si>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</si>
  <si>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</si>
  <si>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</si>
  <si>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</si>
  <si>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</si>
  <si>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</si>
  <si>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</si>
  <si>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</si>
  <si>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</si>
  <si>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</si>
  <si>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</si>
  <si>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</si>
  <si>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</si>
  <si>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</si>
  <si>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</si>
  <si>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</si>
  <si>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</si>
  <si>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</si>
  <si>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</si>
  <si>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</si>
  <si>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</si>
  <si>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</si>
  <si>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</si>
  <si>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</si>
  <si>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</si>
  <si>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</si>
  <si>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</si>
  <si>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</si>
  <si>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</si>
  <si>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</si>
  <si>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</si>
  <si>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</si>
  <si>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</si>
  <si>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1971 Q1</t>
  </si>
  <si>
    <t>1971 Q2</t>
  </si>
  <si>
    <t>1971 Q3</t>
  </si>
  <si>
    <t>1971 Q4</t>
  </si>
  <si>
    <t>1972 Q1</t>
  </si>
  <si>
    <t>1972 Q2</t>
  </si>
  <si>
    <t>1972 Q3</t>
  </si>
  <si>
    <t>1972 Q4</t>
  </si>
  <si>
    <t>1973 Q1</t>
  </si>
  <si>
    <t>1973 Q2</t>
  </si>
  <si>
    <t>1973 Q3</t>
  </si>
  <si>
    <t>1973 Q4</t>
  </si>
  <si>
    <t>1974 Q1</t>
  </si>
  <si>
    <t>1974 Q2</t>
  </si>
  <si>
    <t>1974 Q3</t>
  </si>
  <si>
    <t>1974 Q4</t>
  </si>
  <si>
    <t>1975 Q1</t>
  </si>
  <si>
    <t>1975 Q2</t>
  </si>
  <si>
    <t>1975 Q3</t>
  </si>
  <si>
    <t>1975 Q4</t>
  </si>
  <si>
    <t>1976 Q1</t>
  </si>
  <si>
    <t>1976 Q2</t>
  </si>
  <si>
    <t>1976 Q3</t>
  </si>
  <si>
    <t>1976 Q4</t>
  </si>
  <si>
    <t>1977 Q1</t>
  </si>
  <si>
    <t>1977 Q2</t>
  </si>
  <si>
    <t>1977 Q3</t>
  </si>
  <si>
    <t>1977 Q4</t>
  </si>
  <si>
    <t>1978 Q1</t>
  </si>
  <si>
    <t>1978 Q2</t>
  </si>
  <si>
    <t>1978 Q3</t>
  </si>
  <si>
    <t>1978 Q4</t>
  </si>
  <si>
    <t>1979 Q1</t>
  </si>
  <si>
    <t>1979 Q2</t>
  </si>
  <si>
    <t>1979 Q3</t>
  </si>
  <si>
    <t>1979 Q4</t>
  </si>
  <si>
    <t>1980 Q1</t>
  </si>
  <si>
    <t>1980 Q2</t>
  </si>
  <si>
    <t>1980 Q3</t>
  </si>
  <si>
    <t>1980 Q4</t>
  </si>
  <si>
    <t>1981 Q1</t>
  </si>
  <si>
    <t>1981 Q2</t>
  </si>
  <si>
    <t>1981 Q3</t>
  </si>
  <si>
    <t>1981 Q4</t>
  </si>
  <si>
    <t>1982 Q1</t>
  </si>
  <si>
    <t>1982 Q2</t>
  </si>
  <si>
    <t>1982 Q3</t>
  </si>
  <si>
    <t>1982 Q4</t>
  </si>
  <si>
    <t>1983 Q1</t>
  </si>
  <si>
    <t>1983 Q2</t>
  </si>
  <si>
    <t>1983 Q3</t>
  </si>
  <si>
    <t>1983 Q4</t>
  </si>
  <si>
    <t>1984 Q1</t>
  </si>
  <si>
    <t>1984 Q2</t>
  </si>
  <si>
    <t>1984 Q3</t>
  </si>
  <si>
    <t>1984 Q4</t>
  </si>
  <si>
    <t>1985 Q1</t>
  </si>
  <si>
    <t>1985 Q2</t>
  </si>
  <si>
    <t>1985 Q3</t>
  </si>
  <si>
    <t>1985 Q4</t>
  </si>
  <si>
    <t>1986 Q1</t>
  </si>
  <si>
    <t>1986 Q2</t>
  </si>
  <si>
    <t>1986 Q3</t>
  </si>
  <si>
    <t>1986 Q4</t>
  </si>
  <si>
    <t>1987 Q1</t>
  </si>
  <si>
    <t>1987 Q2</t>
  </si>
  <si>
    <t>1987 Q3</t>
  </si>
  <si>
    <t>1987 Q4</t>
  </si>
  <si>
    <t>1988 Q1</t>
  </si>
  <si>
    <t>1988 Q2</t>
  </si>
  <si>
    <t>1988 Q3</t>
  </si>
  <si>
    <t>1988 Q4</t>
  </si>
  <si>
    <t>1989 Q1</t>
  </si>
  <si>
    <t>1989 Q2</t>
  </si>
  <si>
    <t>1989 Q3</t>
  </si>
  <si>
    <t>1989 Q4</t>
  </si>
  <si>
    <t>1990 Q1</t>
  </si>
  <si>
    <t>1990 Q2</t>
  </si>
  <si>
    <t>1990 Q3</t>
  </si>
  <si>
    <t>1990 Q4</t>
  </si>
  <si>
    <t>1991 Q1</t>
  </si>
  <si>
    <t>1991 Q2</t>
  </si>
  <si>
    <t>1991 Q3</t>
  </si>
  <si>
    <t>1991 Q4</t>
  </si>
  <si>
    <t>1992 Q1</t>
  </si>
  <si>
    <t>1992 Q2</t>
  </si>
  <si>
    <t>1992 Q3</t>
  </si>
  <si>
    <t>1992 Q4</t>
  </si>
  <si>
    <t>1993 Q1</t>
  </si>
  <si>
    <t>1993 Q2</t>
  </si>
  <si>
    <t>1993 Q3</t>
  </si>
  <si>
    <t>1993 Q4</t>
  </si>
  <si>
    <t>1994 Q1</t>
  </si>
  <si>
    <t>1994 Q2</t>
  </si>
  <si>
    <t>1994 Q3</t>
  </si>
  <si>
    <t>1994 Q4</t>
  </si>
  <si>
    <t>1995 Q1</t>
  </si>
  <si>
    <t>1995 Q2</t>
  </si>
  <si>
    <t>1995 Q3</t>
  </si>
  <si>
    <t>1995 Q4</t>
  </si>
  <si>
    <t>1996 Q1</t>
  </si>
  <si>
    <t>1996 Q2</t>
  </si>
  <si>
    <t>1996 Q3</t>
  </si>
  <si>
    <t>1996 Q4</t>
  </si>
  <si>
    <t>1997 Q1</t>
  </si>
  <si>
    <t>1997 Q2</t>
  </si>
  <si>
    <t>1997 Q3</t>
  </si>
  <si>
    <t>1997 Q4</t>
  </si>
  <si>
    <t>1998 Q1</t>
  </si>
  <si>
    <t>1998 Q2</t>
  </si>
  <si>
    <t>1998 Q3</t>
  </si>
  <si>
    <t>1998 Q4</t>
  </si>
  <si>
    <t>1999 Q1</t>
  </si>
  <si>
    <t>1999 Q2</t>
  </si>
  <si>
    <t>1999 Q3</t>
  </si>
  <si>
    <t>1999 Q4</t>
  </si>
  <si>
    <t>2000 Q1</t>
  </si>
  <si>
    <t>2000 Q2</t>
  </si>
  <si>
    <t>2000 Q3</t>
  </si>
  <si>
    <t>2000 Q4</t>
  </si>
  <si>
    <t>2001 Q1</t>
  </si>
  <si>
    <t>2001 Q2</t>
  </si>
  <si>
    <t>2001 Q3</t>
  </si>
  <si>
    <t>2001 Q4</t>
  </si>
  <si>
    <t>2002 Q1</t>
  </si>
  <si>
    <t>2002 Q2</t>
  </si>
  <si>
    <t>2002 Q3</t>
  </si>
  <si>
    <t>2002 Q4</t>
  </si>
  <si>
    <t>2003 Q1</t>
  </si>
  <si>
    <t>2003 Q2</t>
  </si>
  <si>
    <t>2003 Q3</t>
  </si>
  <si>
    <t>2003 Q4</t>
  </si>
  <si>
    <t>2004 Q1</t>
  </si>
  <si>
    <t>2004 Q2</t>
  </si>
  <si>
    <t>2004 Q3</t>
  </si>
  <si>
    <t>2004 Q4</t>
  </si>
  <si>
    <t>2005 Q1</t>
  </si>
  <si>
    <t>2005 Q2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</si>
  <si>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</si>
  <si>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</si>
  <si>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</si>
  <si>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</si>
  <si>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</si>
  <si>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</si>
  <si>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</si>
  <si>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</si>
  <si>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</si>
  <si>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</si>
  <si>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</si>
  <si>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</si>
  <si>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</si>
  <si>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</si>
  <si>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</si>
  <si>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</si>
  <si>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</si>
  <si>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</si>
  <si>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</si>
  <si>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</si>
  <si>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</si>
  <si>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</si>
  <si>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</si>
  <si>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</si>
  <si>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</si>
  <si>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</si>
  <si>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</si>
  <si>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</si>
  <si>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</si>
  <si>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</si>
  <si>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</si>
  <si>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</si>
  <si>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1971 FEB</t>
  </si>
  <si>
    <t>1971 MAR</t>
  </si>
  <si>
    <t>1971 APR</t>
  </si>
  <si>
    <t>1971 MAY</t>
  </si>
  <si>
    <t>1971 JUN</t>
  </si>
  <si>
    <t>1971 JUL</t>
  </si>
  <si>
    <t>1971 AUG</t>
  </si>
  <si>
    <t>1971 SEP</t>
  </si>
  <si>
    <t>1971 OCT</t>
  </si>
  <si>
    <t>1971 NOV</t>
  </si>
  <si>
    <t>1971 DEC</t>
  </si>
  <si>
    <t>1972 JAN</t>
  </si>
  <si>
    <t>1972 FEB</t>
  </si>
  <si>
    <t>1972 MAR</t>
  </si>
  <si>
    <t>1972 APR</t>
  </si>
  <si>
    <t>1972 MAY</t>
  </si>
  <si>
    <t>1972 JUN</t>
  </si>
  <si>
    <t>1972 JUL</t>
  </si>
  <si>
    <t>1972 AUG</t>
  </si>
  <si>
    <t>1972 SEP</t>
  </si>
  <si>
    <t>1972 OCT</t>
  </si>
  <si>
    <t>1972 NOV</t>
  </si>
  <si>
    <t>1972 DEC</t>
  </si>
  <si>
    <t>1973 JAN</t>
  </si>
  <si>
    <t>1973 FEB</t>
  </si>
  <si>
    <t>1973 MAR</t>
  </si>
  <si>
    <t>1973 APR</t>
  </si>
  <si>
    <t>1973 MAY</t>
  </si>
  <si>
    <t>1973 JUN</t>
  </si>
  <si>
    <t>1973 JUL</t>
  </si>
  <si>
    <t>1973 AUG</t>
  </si>
  <si>
    <t>1973 SEP</t>
  </si>
  <si>
    <t>1973 OCT</t>
  </si>
  <si>
    <t>1973 NOV</t>
  </si>
  <si>
    <t>1973 DEC</t>
  </si>
  <si>
    <t>1974 JAN</t>
  </si>
  <si>
    <t>1974 FEB</t>
  </si>
  <si>
    <t>1974 MAR</t>
  </si>
  <si>
    <t>1974 APR</t>
  </si>
  <si>
    <t>1974 MAY</t>
  </si>
  <si>
    <t>1974 JUN</t>
  </si>
  <si>
    <t>1974 JUL</t>
  </si>
  <si>
    <t>1974 AUG</t>
  </si>
  <si>
    <t>1974 SEP</t>
  </si>
  <si>
    <t>1974 OCT</t>
  </si>
  <si>
    <t>1974 NOV</t>
  </si>
  <si>
    <t>1974 DEC</t>
  </si>
  <si>
    <t>1975 JAN</t>
  </si>
  <si>
    <t>1975 FEB</t>
  </si>
  <si>
    <t>1975 MAR</t>
  </si>
  <si>
    <t>1975 APR</t>
  </si>
  <si>
    <t>1975 MAY</t>
  </si>
  <si>
    <t>1975 JUN</t>
  </si>
  <si>
    <t>1975 JUL</t>
  </si>
  <si>
    <t>1975 AUG</t>
  </si>
  <si>
    <t>1975 SEP</t>
  </si>
  <si>
    <t>1975 OCT</t>
  </si>
  <si>
    <t>1975 NOV</t>
  </si>
  <si>
    <t>1975 DEC</t>
  </si>
  <si>
    <t>1976 JAN</t>
  </si>
  <si>
    <t>1976 FEB</t>
  </si>
  <si>
    <t>1976 MAR</t>
  </si>
  <si>
    <t>1976 APR</t>
  </si>
  <si>
    <t>1976 MAY</t>
  </si>
  <si>
    <t>1976 JUN</t>
  </si>
  <si>
    <t>1976 JUL</t>
  </si>
  <si>
    <t>1976 AUG</t>
  </si>
  <si>
    <t>1976 SEP</t>
  </si>
  <si>
    <t>1976 OCT</t>
  </si>
  <si>
    <t>1976 NOV</t>
  </si>
  <si>
    <t>1976 DEC</t>
  </si>
  <si>
    <t>1977 JAN</t>
  </si>
  <si>
    <t>1977 FEB</t>
  </si>
  <si>
    <t>1977 MAR</t>
  </si>
  <si>
    <t>1977 APR</t>
  </si>
  <si>
    <t>1977 MAY</t>
  </si>
  <si>
    <t>1977 JUN</t>
  </si>
  <si>
    <t>1977 JUL</t>
  </si>
  <si>
    <t>1977 AUG</t>
  </si>
  <si>
    <t>1977 SEP</t>
  </si>
  <si>
    <t>1977 OCT</t>
  </si>
  <si>
    <t>1977 NOV</t>
  </si>
  <si>
    <t>1977 DEC</t>
  </si>
  <si>
    <t>1978 JAN</t>
  </si>
  <si>
    <t>1978 FEB</t>
  </si>
  <si>
    <t>1978 MAR</t>
  </si>
  <si>
    <t>1978 APR</t>
  </si>
  <si>
    <t>1978 MAY</t>
  </si>
  <si>
    <t>1978 JUN</t>
  </si>
  <si>
    <t>1978 JUL</t>
  </si>
  <si>
    <t>1978 AUG</t>
  </si>
  <si>
    <t>1978 SEP</t>
  </si>
  <si>
    <t>1978 OCT</t>
  </si>
  <si>
    <t>1978 NOV</t>
  </si>
  <si>
    <t>1978 DEC</t>
  </si>
  <si>
    <t>1979 JAN</t>
  </si>
  <si>
    <t>1979 FEB</t>
  </si>
  <si>
    <t>1979 MAR</t>
  </si>
  <si>
    <t>1979 APR</t>
  </si>
  <si>
    <t>1979 MAY</t>
  </si>
  <si>
    <t>1979 JUN</t>
  </si>
  <si>
    <t>1979 JUL</t>
  </si>
  <si>
    <t>1979 AUG</t>
  </si>
  <si>
    <t>1979 SEP</t>
  </si>
  <si>
    <t>1979 OCT</t>
  </si>
  <si>
    <t>1979 NOV</t>
  </si>
  <si>
    <t>1979 DEC</t>
  </si>
  <si>
    <t>1980 JAN</t>
  </si>
  <si>
    <t>1980 FEB</t>
  </si>
  <si>
    <t>1980 MAR</t>
  </si>
  <si>
    <t>1980 APR</t>
  </si>
  <si>
    <t>1980 MAY</t>
  </si>
  <si>
    <t>1980 JUN</t>
  </si>
  <si>
    <t>1980 JUL</t>
  </si>
  <si>
    <t>1980 AUG</t>
  </si>
  <si>
    <t>1980 SEP</t>
  </si>
  <si>
    <t>1980 OCT</t>
  </si>
  <si>
    <t>1980 NOV</t>
  </si>
  <si>
    <t>1980 DEC</t>
  </si>
  <si>
    <t>1981 JAN</t>
  </si>
  <si>
    <t>1981 FEB</t>
  </si>
  <si>
    <t>1981 MAR</t>
  </si>
  <si>
    <t>1981 APR</t>
  </si>
  <si>
    <t>1981 MAY</t>
  </si>
  <si>
    <t>1981 JUN</t>
  </si>
  <si>
    <t>1981 JUL</t>
  </si>
  <si>
    <t>1981 AUG</t>
  </si>
  <si>
    <t>1981 SEP</t>
  </si>
  <si>
    <t>1981 OCT</t>
  </si>
  <si>
    <t>1981 NOV</t>
  </si>
  <si>
    <t>1981 DEC</t>
  </si>
  <si>
    <t>1982 JAN</t>
  </si>
  <si>
    <t>1982 FEB</t>
  </si>
  <si>
    <t>1982 MAR</t>
  </si>
  <si>
    <t>1982 APR</t>
  </si>
  <si>
    <t>1982 MAY</t>
  </si>
  <si>
    <t>1982 JUN</t>
  </si>
  <si>
    <t>1982 JUL</t>
  </si>
  <si>
    <t>1982 AUG</t>
  </si>
  <si>
    <t>1982 SEP</t>
  </si>
  <si>
    <t>1982 OCT</t>
  </si>
  <si>
    <t>1982 NOV</t>
  </si>
  <si>
    <t>1982 DEC</t>
  </si>
  <si>
    <t>1983 JAN</t>
  </si>
  <si>
    <t>1983 FEB</t>
  </si>
  <si>
    <t>1983 MAR</t>
  </si>
  <si>
    <t>1983 APR</t>
  </si>
  <si>
    <t>1983 MAY</t>
  </si>
  <si>
    <t>1983 JUN</t>
  </si>
  <si>
    <t>1983 JUL</t>
  </si>
  <si>
    <t>1983 AUG</t>
  </si>
  <si>
    <t>1983 SEP</t>
  </si>
  <si>
    <t>1983 OCT</t>
  </si>
  <si>
    <t>1983 NOV</t>
  </si>
  <si>
    <t>1983 DEC</t>
  </si>
  <si>
    <t>1984 JAN</t>
  </si>
  <si>
    <t>1984 FEB</t>
  </si>
  <si>
    <t>1984 MAR</t>
  </si>
  <si>
    <t>1984 APR</t>
  </si>
  <si>
    <t>1984 MAY</t>
  </si>
  <si>
    <t>1984 JUN</t>
  </si>
  <si>
    <t>1984 JUL</t>
  </si>
  <si>
    <t>1984 AUG</t>
  </si>
  <si>
    <t>1984 SEP</t>
  </si>
  <si>
    <t>1984 OCT</t>
  </si>
  <si>
    <t>1984 NOV</t>
  </si>
  <si>
    <t>1984 DEC</t>
  </si>
  <si>
    <t>1985 JAN</t>
  </si>
  <si>
    <t>1985 FEB</t>
  </si>
  <si>
    <t>1985 MAR</t>
  </si>
  <si>
    <t>1985 APR</t>
  </si>
  <si>
    <t>1985 MAY</t>
  </si>
  <si>
    <t>1985 JUN</t>
  </si>
  <si>
    <t>1985 JUL</t>
  </si>
  <si>
    <t>1985 AUG</t>
  </si>
  <si>
    <t>1985 SEP</t>
  </si>
  <si>
    <t>1985 OCT</t>
  </si>
  <si>
    <t>1985 NOV</t>
  </si>
  <si>
    <t>1985 DEC</t>
  </si>
  <si>
    <t>1986 JAN</t>
  </si>
  <si>
    <t>1986 FEB</t>
  </si>
  <si>
    <t>1986 MAR</t>
  </si>
  <si>
    <t>1986 APR</t>
  </si>
  <si>
    <t>1986 MAY</t>
  </si>
  <si>
    <t>1986 JUN</t>
  </si>
  <si>
    <t>1986 JUL</t>
  </si>
  <si>
    <t>1986 AUG</t>
  </si>
  <si>
    <t>1986 SEP</t>
  </si>
  <si>
    <t>1986 OCT</t>
  </si>
  <si>
    <t>1986 NOV</t>
  </si>
  <si>
    <t>1986 DEC</t>
  </si>
  <si>
    <t>1987 JAN</t>
  </si>
  <si>
    <t>1987 FEB</t>
  </si>
  <si>
    <t>1987 MAR</t>
  </si>
  <si>
    <t>1987 APR</t>
  </si>
  <si>
    <t>1987 MAY</t>
  </si>
  <si>
    <t>1987 JUN</t>
  </si>
  <si>
    <t>1987 JUL</t>
  </si>
  <si>
    <t>1987 AUG</t>
  </si>
  <si>
    <t>1987 SEP</t>
  </si>
  <si>
    <t>1987 OCT</t>
  </si>
  <si>
    <t>1987 NOV</t>
  </si>
  <si>
    <t>1987 DEC</t>
  </si>
  <si>
    <t>1988 JAN</t>
  </si>
  <si>
    <t>1988 FEB</t>
  </si>
  <si>
    <t>1988 MAR</t>
  </si>
  <si>
    <t>1988 APR</t>
  </si>
  <si>
    <t>1988 MAY</t>
  </si>
  <si>
    <t>1988 JUN</t>
  </si>
  <si>
    <t>1988 JUL</t>
  </si>
  <si>
    <t>1988 AUG</t>
  </si>
  <si>
    <t>1988 SEP</t>
  </si>
  <si>
    <t>1988 OCT</t>
  </si>
  <si>
    <t>1988 NOV</t>
  </si>
  <si>
    <t>1988 DEC</t>
  </si>
  <si>
    <t>1989 JAN</t>
  </si>
  <si>
    <t>1989 FEB</t>
  </si>
  <si>
    <t>1989 MAR</t>
  </si>
  <si>
    <t>1989 APR</t>
  </si>
  <si>
    <t>1989 MAY</t>
  </si>
  <si>
    <t>1989 JUN</t>
  </si>
  <si>
    <t>1989 JUL</t>
  </si>
  <si>
    <t>1989 AUG</t>
  </si>
  <si>
    <t>1989 SEP</t>
  </si>
  <si>
    <t>1989 OCT</t>
  </si>
  <si>
    <t>1989 NOV</t>
  </si>
  <si>
    <t>1989 DEC</t>
  </si>
  <si>
    <t>1990 JAN</t>
  </si>
  <si>
    <t>1990 FEB</t>
  </si>
  <si>
    <t>1990 MAR</t>
  </si>
  <si>
    <t>1990 APR</t>
  </si>
  <si>
    <t>1990 MAY</t>
  </si>
  <si>
    <t>1990 JUN</t>
  </si>
  <si>
    <t>1990 JUL</t>
  </si>
  <si>
    <t>1990 AUG</t>
  </si>
  <si>
    <t>1990 SEP</t>
  </si>
  <si>
    <t>1990 OCT</t>
  </si>
  <si>
    <t>1990 NOV</t>
  </si>
  <si>
    <t>1990 DEC</t>
  </si>
  <si>
    <t>1991 JAN</t>
  </si>
  <si>
    <t>1991 FEB</t>
  </si>
  <si>
    <t>1991 MAR</t>
  </si>
  <si>
    <t>1991 APR</t>
  </si>
  <si>
    <t>1991 MAY</t>
  </si>
  <si>
    <t>1991 JUN</t>
  </si>
  <si>
    <t>1991 JUL</t>
  </si>
  <si>
    <t>1991 AUG</t>
  </si>
  <si>
    <t>1991 SEP</t>
  </si>
  <si>
    <t>1991 OCT</t>
  </si>
  <si>
    <t>1991 NOV</t>
  </si>
  <si>
    <t>1991 DEC</t>
  </si>
  <si>
    <t>1992 JAN</t>
  </si>
  <si>
    <t>1992 FEB</t>
  </si>
  <si>
    <t>1992 MAR</t>
  </si>
  <si>
    <t>1992 APR</t>
  </si>
  <si>
    <t>1992 MAY</t>
  </si>
  <si>
    <t>1992 JUN</t>
  </si>
  <si>
    <t>1992 JUL</t>
  </si>
  <si>
    <t>1992 AUG</t>
  </si>
  <si>
    <t>1992 SEP</t>
  </si>
  <si>
    <t>1992 OCT</t>
  </si>
  <si>
    <t>1992 NOV</t>
  </si>
  <si>
    <t>1992 DEC</t>
  </si>
  <si>
    <t>1993 JAN</t>
  </si>
  <si>
    <t>1993 FEB</t>
  </si>
  <si>
    <t>1993 MAR</t>
  </si>
  <si>
    <t>1993 APR</t>
  </si>
  <si>
    <t>1993 MAY</t>
  </si>
  <si>
    <t>1993 JUN</t>
  </si>
  <si>
    <t>1993 JUL</t>
  </si>
  <si>
    <t>1993 AUG</t>
  </si>
  <si>
    <t>1993 SEP</t>
  </si>
  <si>
    <t>1993 OCT</t>
  </si>
  <si>
    <t>1993 NOV</t>
  </si>
  <si>
    <t>1993 DEC</t>
  </si>
  <si>
    <t>1994 JAN</t>
  </si>
  <si>
    <t>1994 FEB</t>
  </si>
  <si>
    <t>1994 MAR</t>
  </si>
  <si>
    <t>1994 APR</t>
  </si>
  <si>
    <t>1994 MAY</t>
  </si>
  <si>
    <t>1994 JUN</t>
  </si>
  <si>
    <t>1994 JUL</t>
  </si>
  <si>
    <t>1994 AUG</t>
  </si>
  <si>
    <t>1994 SEP</t>
  </si>
  <si>
    <t>1994 OCT</t>
  </si>
  <si>
    <t>1994 NOV</t>
  </si>
  <si>
    <t>1994 DEC</t>
  </si>
  <si>
    <t>1995 JAN</t>
  </si>
  <si>
    <t>1995 FEB</t>
  </si>
  <si>
    <t>1995 MAR</t>
  </si>
  <si>
    <t>1995 APR</t>
  </si>
  <si>
    <t>1995 MAY</t>
  </si>
  <si>
    <t>1995 JUN</t>
  </si>
  <si>
    <t>1995 JUL</t>
  </si>
  <si>
    <t>1995 AUG</t>
  </si>
  <si>
    <t>1995 SEP</t>
  </si>
  <si>
    <t>1995 OCT</t>
  </si>
  <si>
    <t>1995 NOV</t>
  </si>
  <si>
    <t>1995 DEC</t>
  </si>
  <si>
    <t>1996 JAN</t>
  </si>
  <si>
    <t>1996 FEB</t>
  </si>
  <si>
    <t>1996 MAR</t>
  </si>
  <si>
    <t>1996 APR</t>
  </si>
  <si>
    <t>1996 MAY</t>
  </si>
  <si>
    <t>1996 JUN</t>
  </si>
  <si>
    <t>1996 JUL</t>
  </si>
  <si>
    <t>1996 AUG</t>
  </si>
  <si>
    <t>1996 SEP</t>
  </si>
  <si>
    <t>1996 OCT</t>
  </si>
  <si>
    <t>1996 NOV</t>
  </si>
  <si>
    <t>1996 DEC</t>
  </si>
  <si>
    <t>1997 JAN</t>
  </si>
  <si>
    <t>1997 FEB</t>
  </si>
  <si>
    <t>1997 MAR</t>
  </si>
  <si>
    <t>1997 APR</t>
  </si>
  <si>
    <t>1997 MAY</t>
  </si>
  <si>
    <t>1997 JUN</t>
  </si>
  <si>
    <t>1997 JUL</t>
  </si>
  <si>
    <t>1997 AUG</t>
  </si>
  <si>
    <t>1997 SEP</t>
  </si>
  <si>
    <t>1997 OCT</t>
  </si>
  <si>
    <t>1997 NOV</t>
  </si>
  <si>
    <t>1997 DEC</t>
  </si>
  <si>
    <t>1998 JAN</t>
  </si>
  <si>
    <t>1998 FEB</t>
  </si>
  <si>
    <t>1998 MAR</t>
  </si>
  <si>
    <t>1998 APR</t>
  </si>
  <si>
    <t>1998 MAY</t>
  </si>
  <si>
    <t>1998 JUN</t>
  </si>
  <si>
    <t>1998 JUL</t>
  </si>
  <si>
    <t>1998 AUG</t>
  </si>
  <si>
    <t>1998 SEP</t>
  </si>
  <si>
    <t>1998 OCT</t>
  </si>
  <si>
    <t>1998 NOV</t>
  </si>
  <si>
    <t>1998 DEC</t>
  </si>
  <si>
    <t>1999 JAN</t>
  </si>
  <si>
    <t>1999 FEB</t>
  </si>
  <si>
    <t>1999 MAR</t>
  </si>
  <si>
    <t>1999 APR</t>
  </si>
  <si>
    <t>1999 MAY</t>
  </si>
  <si>
    <t>1999 JUN</t>
  </si>
  <si>
    <t>1999 JUL</t>
  </si>
  <si>
    <t>1999 AUG</t>
  </si>
  <si>
    <t>1999 SEP</t>
  </si>
  <si>
    <t>1999 OCT</t>
  </si>
  <si>
    <t>1999 NOV</t>
  </si>
  <si>
    <t>1999 DEC</t>
  </si>
  <si>
    <t>2000 JAN</t>
  </si>
  <si>
    <t>2000 FEB</t>
  </si>
  <si>
    <t>2000 MAR</t>
  </si>
  <si>
    <t>2000 APR</t>
  </si>
  <si>
    <t>2000 MAY</t>
  </si>
  <si>
    <t>2000 JUN</t>
  </si>
  <si>
    <t>2000 JUL</t>
  </si>
  <si>
    <t>2000 AUG</t>
  </si>
  <si>
    <t>2000 SEP</t>
  </si>
  <si>
    <t>2000 OCT</t>
  </si>
  <si>
    <t>2000 NOV</t>
  </si>
  <si>
    <t>2000 DEC</t>
  </si>
  <si>
    <t>2001 JAN</t>
  </si>
  <si>
    <t>2001 FEB</t>
  </si>
  <si>
    <t>2001 MAR</t>
  </si>
  <si>
    <t>2001 APR</t>
  </si>
  <si>
    <t>2001 MAY</t>
  </si>
  <si>
    <t>2001 JUN</t>
  </si>
  <si>
    <t>2001 JUL</t>
  </si>
  <si>
    <t>2001 AUG</t>
  </si>
  <si>
    <t>2001 SEP</t>
  </si>
  <si>
    <t>2001 OCT</t>
  </si>
  <si>
    <t>2001 NOV</t>
  </si>
  <si>
    <t>2001 DEC</t>
  </si>
  <si>
    <t>2002 JAN</t>
  </si>
  <si>
    <t>2002 FEB</t>
  </si>
  <si>
    <t>2002 MAR</t>
  </si>
  <si>
    <t>2002 APR</t>
  </si>
  <si>
    <t>2002 MAY</t>
  </si>
  <si>
    <t>2002 JUN</t>
  </si>
  <si>
    <t>2002 JUL</t>
  </si>
  <si>
    <t>2002 AUG</t>
  </si>
  <si>
    <t>2002 SEP</t>
  </si>
  <si>
    <t>2002 OCT</t>
  </si>
  <si>
    <t>2002 NOV</t>
  </si>
  <si>
    <t>2002 DEC</t>
  </si>
  <si>
    <t>2003 JAN</t>
  </si>
  <si>
    <t>2003 FEB</t>
  </si>
  <si>
    <t>2003 MAR</t>
  </si>
  <si>
    <t>2003 APR</t>
  </si>
  <si>
    <t>2003 MAY</t>
  </si>
  <si>
    <t>2003 JUN</t>
  </si>
  <si>
    <t>2003 JUL</t>
  </si>
  <si>
    <t>2003 AUG</t>
  </si>
  <si>
    <t>2003 SEP</t>
  </si>
  <si>
    <t>2003 OCT</t>
  </si>
  <si>
    <t>2003 NOV</t>
  </si>
  <si>
    <t>2003 DEC</t>
  </si>
  <si>
    <t>2004 JAN</t>
  </si>
  <si>
    <t>2004 FEB</t>
  </si>
  <si>
    <t>2004 MAR</t>
  </si>
  <si>
    <t>2004 APR</t>
  </si>
  <si>
    <t>2004 MAY</t>
  </si>
  <si>
    <t>2004 JUN</t>
  </si>
  <si>
    <t>2004 JUL</t>
  </si>
  <si>
    <t>2004 AUG</t>
  </si>
  <si>
    <t>2004 SEP</t>
  </si>
  <si>
    <t>2004 OCT</t>
  </si>
  <si>
    <t>2004 NOV</t>
  </si>
  <si>
    <t>2004 DEC</t>
  </si>
  <si>
    <t>2005 JAN</t>
  </si>
  <si>
    <t>2005 FEB</t>
  </si>
  <si>
    <t>2005 MAR</t>
  </si>
  <si>
    <t>2005 APR</t>
  </si>
  <si>
    <t>2005 MAY</t>
  </si>
  <si>
    <t>2005 JUN</t>
  </si>
  <si>
    <t>2005 JUL</t>
  </si>
  <si>
    <t>2005 AUG</t>
  </si>
  <si>
    <t>2005 SEP</t>
  </si>
  <si>
    <t>2005 OCT</t>
  </si>
  <si>
    <t>2005 NOV</t>
  </si>
  <si>
    <t>2005 DEC</t>
  </si>
  <si>
    <t>2006 JAN</t>
  </si>
  <si>
    <t>2006 FEB</t>
  </si>
  <si>
    <t>2006 MAR</t>
  </si>
  <si>
    <t>2006 APR</t>
  </si>
  <si>
    <t>2006 MAY</t>
  </si>
  <si>
    <t>2006 JUN</t>
  </si>
  <si>
    <t>2006 JUL</t>
  </si>
  <si>
    <t>2006 AUG</t>
  </si>
  <si>
    <t>2006 SEP</t>
  </si>
  <si>
    <t>2006 OCT</t>
  </si>
  <si>
    <t>2006 NOV</t>
  </si>
  <si>
    <t>2006 DEC</t>
  </si>
  <si>
    <t>2007 JAN</t>
  </si>
  <si>
    <t>2007 FEB</t>
  </si>
  <si>
    <t>2007 MAR</t>
  </si>
  <si>
    <t>2007 APR</t>
  </si>
  <si>
    <t>2007 MAY</t>
  </si>
  <si>
    <t>2007 JUN</t>
  </si>
  <si>
    <t>2007 JUL</t>
  </si>
  <si>
    <t>2007 AUG</t>
  </si>
  <si>
    <t>2007 SEP</t>
  </si>
  <si>
    <t>2007 OCT</t>
  </si>
  <si>
    <t>2007 NOV</t>
  </si>
  <si>
    <t>2007 DEC</t>
  </si>
  <si>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</si>
  <si>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</si>
  <si>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</si>
  <si>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</si>
  <si>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</si>
  <si>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</si>
  <si>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</si>
  <si>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</si>
  <si>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</si>
  <si>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</si>
  <si>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</si>
  <si>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</si>
  <si>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</si>
  <si>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</si>
  <si>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</si>
  <si>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</si>
  <si>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</si>
  <si>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</si>
  <si>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</si>
  <si>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</si>
  <si>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</si>
  <si>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</si>
  <si>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</si>
  <si>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</si>
  <si>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</si>
  <si>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</si>
  <si>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</si>
  <si>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</si>
  <si>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</si>
  <si>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</si>
  <si>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</si>
  <si>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</si>
  <si>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</si>
  <si>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</si>
  <si>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</si>
  <si>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</si>
  <si>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</si>
  <si>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</si>
  <si>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</si>
  <si>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</si>
  <si>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</si>
  <si>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</si>
  <si>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</si>
  <si>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</si>
  <si>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</si>
  <si>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</si>
  <si>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</si>
  <si>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</si>
  <si>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</si>
  <si>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</si>
  <si>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</si>
  <si>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</si>
  <si>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</si>
  <si>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</si>
  <si>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</si>
  <si>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</si>
  <si>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</si>
  <si>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</si>
  <si>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</si>
  <si>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</si>
  <si>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</si>
  <si>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</si>
  <si>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</si>
  <si>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</si>
  <si>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</si>
  <si>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</si>
  <si>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</si>
  <si>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</si>
  <si>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</si>
  <si>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</si>
  <si>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</si>
  <si>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</si>
  <si>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</si>
  <si>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</si>
  <si>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</si>
  <si>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</si>
  <si>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</si>
  <si>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</si>
  <si>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</si>
  <si>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</si>
  <si>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</si>
  <si>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</si>
  <si>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</si>
  <si>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</si>
  <si>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</si>
  <si>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</si>
  <si>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</si>
  <si>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</si>
  <si>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</si>
  <si>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</si>
  <si>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</si>
  <si>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</si>
  <si>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</si>
  <si>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</si>
  <si>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</si>
  <si>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</si>
  <si>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</si>
  <si>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</si>
  <si>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</si>
  <si>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</si>
  <si>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</si>
  <si>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</si>
  <si>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</si>
  <si>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</si>
  <si>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</si>
  <si>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</si>
  <si>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</si>
  <si>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</si>
  <si>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</si>
  <si>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</si>
  <si>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</si>
  <si>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</si>
  <si>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</si>
  <si>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</si>
  <si>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</si>
  <si>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</si>
  <si>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</si>
  <si>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</si>
  <si>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</si>
  <si>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</si>
  <si>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</si>
  <si>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</si>
  <si>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</si>
  <si>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</si>
  <si>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</si>
  <si>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</si>
  <si>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</si>
  <si>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</si>
  <si>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</si>
  <si>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</si>
  <si>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</si>
  <si>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</si>
  <si>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</si>
  <si>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</si>
  <si>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</si>
  <si>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</si>
  <si>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</si>
  <si>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</si>
  <si>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</si>
  <si>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</si>
  <si>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</t>
  </si>
  <si>
    <t>2019 OCT</t>
  </si>
  <si>
    <t>2019 NOV</t>
  </si>
  <si>
    <t>2019 DEC</t>
  </si>
  <si>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</si>
  <si>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</si>
  <si>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</si>
  <si>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</si>
  <si>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</si>
  <si>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</si>
  <si>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</si>
  <si>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</si>
  <si>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</si>
  <si>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</si>
  <si>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</si>
  <si>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Employ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</si>
</sst>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%"/>
    <numFmt numFmtId="166" formatCode="0.0"/>
    <numFmt numFmtId="167" formatCode="0.000000"/>
    <numFmt numFmtId="168" formatCode="mmm\ yyyy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0" tint="-0.3499862666707357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/>
      <name val="Symbol"/>
      <family val="2"/>
      <charset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1"/>
      <charset val="2"/>
    </font>
    <font>
      <b/>
      <sz val="11"/>
      <color theme="1"/>
      <name val="Symbol"/>
      <family val="1"/>
      <charset val="2"/>
    </font>
    <font>
      <sz val="9.9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0" tint="-0.3499862666707357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164" fontId="4" fillId="0" borderId="0" xfId="0" applyNumberFormat="1" applyFont="1"/>
    <xf numFmtId="165" fontId="0" fillId="0" borderId="0" xfId="1" applyNumberFormat="1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0" fontId="9" fillId="0" borderId="0" xfId="0" applyFont="1"/>
    <xf numFmtId="2" fontId="0" fillId="0" borderId="0" xfId="0" applyNumberForma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/>
    <xf numFmtId="1" fontId="7" fillId="0" borderId="0" xfId="0" applyNumberFormat="1" applyFont="1" applyAlignment="1">
      <alignment horizontal="center"/>
    </xf>
    <xf numFmtId="166" fontId="0" fillId="0" borderId="0" xfId="0" applyNumberFormat="1"/>
    <xf numFmtId="0" fontId="3" fillId="0" borderId="0" xfId="0" quotePrefix="1" applyFont="1"/>
    <xf numFmtId="166" fontId="0" fillId="0" borderId="0" xfId="0" applyNumberFormat="1" applyAlignment="1">
      <alignment horizontal="center"/>
    </xf>
    <xf numFmtId="167" fontId="0" fillId="0" borderId="0" xfId="0" applyNumberFormat="1"/>
    <xf numFmtId="0" fontId="15" fillId="0" borderId="0" xfId="0" applyFont="1" applyAlignment="1">
      <alignment horizontal="center"/>
    </xf>
    <xf numFmtId="166" fontId="15" fillId="0" borderId="0" xfId="0" applyNumberFormat="1" applyFont="1" applyAlignment="1">
      <alignment horizontal="center"/>
    </xf>
    <xf numFmtId="168" fontId="7" fillId="0" borderId="0" xfId="0" applyNumberFormat="1" applyFont="1"/>
    <xf numFmtId="0" fontId="7" fillId="0" borderId="0" xfId="2" applyFont="1" applyAlignment="1">
      <alignment horizontal="center"/>
    </xf>
    <xf numFmtId="0" fontId="16" fillId="0" borderId="0" xfId="2"/>
    <xf numFmtId="0" fontId="9" fillId="2" borderId="0" xfId="0" applyFont="1" applyFill="1"/>
    <xf numFmtId="0" fontId="0" fillId="2" borderId="0" xfId="0" applyFill="1"/>
    <xf numFmtId="164" fontId="4" fillId="2" borderId="0" xfId="0" quotePrefix="1" applyNumberFormat="1" applyFont="1" applyFill="1"/>
    <xf numFmtId="0" fontId="5" fillId="2" borderId="0" xfId="0" applyFont="1" applyFill="1"/>
    <xf numFmtId="165" fontId="0" fillId="2" borderId="0" xfId="1" applyNumberFormat="1" applyFont="1" applyFill="1"/>
    <xf numFmtId="164" fontId="4" fillId="2" borderId="0" xfId="0" applyNumberFormat="1" applyFont="1" applyFill="1"/>
    <xf numFmtId="0" fontId="0" fillId="3" borderId="0" xfId="0" applyFill="1"/>
    <xf numFmtId="0" fontId="9" fillId="3" borderId="0" xfId="0" applyFont="1" applyFill="1"/>
    <xf numFmtId="0" fontId="10" fillId="3" borderId="0" xfId="0" applyFont="1" applyFill="1"/>
    <xf numFmtId="0" fontId="3" fillId="3" borderId="0" xfId="0" applyFont="1" applyFill="1"/>
    <xf numFmtId="2" fontId="0" fillId="3" borderId="0" xfId="0" applyNumberFormat="1" applyFill="1"/>
    <xf numFmtId="0" fontId="9" fillId="4" borderId="0" xfId="0" applyFont="1" applyFill="1"/>
    <xf numFmtId="0" fontId="0" fillId="4" borderId="0" xfId="0" applyFill="1" applyAlignment="1">
      <alignment horizontal="right"/>
    </xf>
    <xf numFmtId="0" fontId="0" fillId="4" borderId="0" xfId="0" applyFill="1"/>
    <xf numFmtId="0" fontId="2" fillId="4" borderId="0" xfId="0" applyFont="1" applyFill="1" applyAlignment="1">
      <alignment horizontal="right"/>
    </xf>
    <xf numFmtId="0" fontId="3" fillId="4" borderId="0" xfId="0" applyFont="1" applyFill="1"/>
    <xf numFmtId="164" fontId="0" fillId="4" borderId="0" xfId="0" applyNumberFormat="1" applyFill="1"/>
    <xf numFmtId="0" fontId="9" fillId="5" borderId="0" xfId="0" applyFont="1" applyFill="1"/>
    <xf numFmtId="0" fontId="2" fillId="5" borderId="0" xfId="0" applyFont="1" applyFill="1" applyAlignment="1">
      <alignment horizontal="right"/>
    </xf>
    <xf numFmtId="0" fontId="0" fillId="5" borderId="0" xfId="0" applyFill="1"/>
    <xf numFmtId="0" fontId="0" fillId="5" borderId="0" xfId="0" applyFill="1" applyAlignment="1">
      <alignment horizontal="right"/>
    </xf>
    <xf numFmtId="0" fontId="3" fillId="5" borderId="0" xfId="0" applyFont="1" applyFill="1"/>
    <xf numFmtId="164" fontId="0" fillId="5" borderId="0" xfId="0" applyNumberFormat="1" applyFill="1"/>
    <xf numFmtId="0" fontId="9" fillId="6" borderId="0" xfId="0" applyFont="1" applyFill="1"/>
    <xf numFmtId="0" fontId="2" fillId="6" borderId="0" xfId="0" applyFont="1" applyFill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right"/>
    </xf>
    <xf numFmtId="0" fontId="3" fillId="6" borderId="0" xfId="0" applyFont="1" applyFill="1"/>
    <xf numFmtId="164" fontId="0" fillId="6" borderId="0" xfId="0" applyNumberFormat="1" applyFill="1"/>
    <xf numFmtId="0" fontId="3" fillId="0" borderId="0" xfId="0" applyFont="1" applyAlignment="1">
      <alignment horizontal="left"/>
    </xf>
    <xf numFmtId="166" fontId="17" fillId="0" borderId="0" xfId="0" applyNumberFormat="1" applyFont="1" applyAlignment="1">
      <alignment horizontal="left"/>
    </xf>
    <xf numFmtId="166" fontId="15" fillId="0" borderId="0" xfId="0" quotePrefix="1" applyNumberFormat="1" applyFont="1" applyAlignment="1">
      <alignment horizontal="center"/>
    </xf>
  </cellXfs>
  <cellStyles count="3">
    <cellStyle name="Normal" xfId="0" builtinId="0"/>
    <cellStyle name="Normal 2" xfId="2" xr:uid="{7DBA8521-23F7-449A-B63B-6CC88516DF5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Norrmal curve</a:t>
            </a:r>
          </a:p>
        </c:rich>
      </c:tx>
      <c:layout>
        <c:manualLayout>
          <c:xMode val="edge"/>
          <c:yMode val="edge"/>
          <c:x val="0.43469867436161119"/>
          <c:y val="3.59477124183006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885071890746626E-2"/>
          <c:y val="0.18954308856428898"/>
          <c:w val="0.91618108130231424"/>
          <c:h val="0.67647274711737615"/>
        </c:manualLayout>
      </c:layout>
      <c:scatterChart>
        <c:scatterStyle val="smoothMarker"/>
        <c:varyColors val="0"/>
        <c:ser>
          <c:idx val="2"/>
          <c:order val="0"/>
          <c:tx>
            <c:v>Normal curve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100"/>
              <c:pt idx="0">
                <c:v>-3</c:v>
              </c:pt>
              <c:pt idx="1">
                <c:v>-2.9393939393939301</c:v>
              </c:pt>
              <c:pt idx="2">
                <c:v>-2.87878787878787</c:v>
              </c:pt>
              <c:pt idx="3">
                <c:v>-2.8181818181818001</c:v>
              </c:pt>
              <c:pt idx="4">
                <c:v>-2.75757575757574</c:v>
              </c:pt>
              <c:pt idx="5">
                <c:v>-2.6969696969696901</c:v>
              </c:pt>
              <c:pt idx="6">
                <c:v>-2.63636363636363</c:v>
              </c:pt>
              <c:pt idx="7">
                <c:v>-2.5757575757575601</c:v>
              </c:pt>
              <c:pt idx="8">
                <c:v>-2.5151515151515</c:v>
              </c:pt>
              <c:pt idx="9">
                <c:v>-2.4545454545454501</c:v>
              </c:pt>
              <c:pt idx="10">
                <c:v>-2.39393939393939</c:v>
              </c:pt>
              <c:pt idx="11">
                <c:v>-2.3333333333333202</c:v>
              </c:pt>
              <c:pt idx="12">
                <c:v>-2.2727272727272601</c:v>
              </c:pt>
              <c:pt idx="13">
                <c:v>-2.2121212121212102</c:v>
              </c:pt>
              <c:pt idx="14">
                <c:v>-2.15151515151515</c:v>
              </c:pt>
              <c:pt idx="15">
                <c:v>-2.0909090909090802</c:v>
              </c:pt>
              <c:pt idx="16">
                <c:v>-2.0303030303030201</c:v>
              </c:pt>
              <c:pt idx="17">
                <c:v>-1.96969696969696</c:v>
              </c:pt>
              <c:pt idx="18">
                <c:v>-1.9090909090909101</c:v>
              </c:pt>
              <c:pt idx="19">
                <c:v>-1.84848484848484</c:v>
              </c:pt>
              <c:pt idx="20">
                <c:v>-1.7878787878787801</c:v>
              </c:pt>
              <c:pt idx="21">
                <c:v>-1.72727272727272</c:v>
              </c:pt>
              <c:pt idx="22">
                <c:v>-1.6666666666666601</c:v>
              </c:pt>
              <c:pt idx="23">
                <c:v>-1.6060606060606</c:v>
              </c:pt>
              <c:pt idx="24">
                <c:v>-1.5454545454545401</c:v>
              </c:pt>
              <c:pt idx="25">
                <c:v>-1.48484848484848</c:v>
              </c:pt>
              <c:pt idx="26">
                <c:v>-1.4242424242424201</c:v>
              </c:pt>
              <c:pt idx="27">
                <c:v>-1.36363636363636</c:v>
              </c:pt>
              <c:pt idx="28">
                <c:v>-1.3030303030303001</c:v>
              </c:pt>
              <c:pt idx="29">
                <c:v>-1.24242424242424</c:v>
              </c:pt>
              <c:pt idx="30">
                <c:v>-1.1818181818181801</c:v>
              </c:pt>
              <c:pt idx="31">
                <c:v>-1.12121212121212</c:v>
              </c:pt>
              <c:pt idx="32">
                <c:v>-1.0606060606060601</c:v>
              </c:pt>
              <c:pt idx="33">
                <c:v>-1</c:v>
              </c:pt>
              <c:pt idx="34">
                <c:v>-0.939393939393941</c:v>
              </c:pt>
              <c:pt idx="35">
                <c:v>-0.87878787878788001</c:v>
              </c:pt>
              <c:pt idx="36">
                <c:v>-0.81818181818182001</c:v>
              </c:pt>
              <c:pt idx="37">
                <c:v>-0.75757575757575901</c:v>
              </c:pt>
              <c:pt idx="38">
                <c:v>-0.69696969696969902</c:v>
              </c:pt>
              <c:pt idx="39">
                <c:v>-0.63636363636363802</c:v>
              </c:pt>
              <c:pt idx="40">
                <c:v>-0.57575757575757702</c:v>
              </c:pt>
              <c:pt idx="41">
                <c:v>-0.51515151515151703</c:v>
              </c:pt>
              <c:pt idx="42">
                <c:v>-0.45454545454545497</c:v>
              </c:pt>
              <c:pt idx="43">
                <c:v>-0.39393939393939498</c:v>
              </c:pt>
              <c:pt idx="44">
                <c:v>-0.33333333333333398</c:v>
              </c:pt>
              <c:pt idx="45">
                <c:v>-0.27272727272727298</c:v>
              </c:pt>
              <c:pt idx="46">
                <c:v>-0.21212121212121299</c:v>
              </c:pt>
              <c:pt idx="47">
                <c:v>-0.15151515151515199</c:v>
              </c:pt>
              <c:pt idx="48">
                <c:v>-9.0909090909093104E-2</c:v>
              </c:pt>
              <c:pt idx="49">
                <c:v>-3.0303030303032299E-2</c:v>
              </c:pt>
              <c:pt idx="50">
                <c:v>3.0303030303028101E-2</c:v>
              </c:pt>
              <c:pt idx="51">
                <c:v>9.0909090909088705E-2</c:v>
              </c:pt>
              <c:pt idx="52">
                <c:v>0.15151515151514799</c:v>
              </c:pt>
              <c:pt idx="53">
                <c:v>0.21212121212120799</c:v>
              </c:pt>
              <c:pt idx="54">
                <c:v>0.27272727272726899</c:v>
              </c:pt>
              <c:pt idx="55">
                <c:v>0.33333333333332998</c:v>
              </c:pt>
              <c:pt idx="56">
                <c:v>0.39393939393938998</c:v>
              </c:pt>
              <c:pt idx="57">
                <c:v>0.45454545454545098</c:v>
              </c:pt>
              <c:pt idx="58">
                <c:v>0.51515151515151203</c:v>
              </c:pt>
              <c:pt idx="59">
                <c:v>0.57575757575757303</c:v>
              </c:pt>
              <c:pt idx="60">
                <c:v>0.63636363636363402</c:v>
              </c:pt>
              <c:pt idx="61">
                <c:v>0.69696969696969402</c:v>
              </c:pt>
              <c:pt idx="62">
                <c:v>0.75757575757575502</c:v>
              </c:pt>
              <c:pt idx="63">
                <c:v>0.81818181818181501</c:v>
              </c:pt>
              <c:pt idx="64">
                <c:v>0.87878787878787601</c:v>
              </c:pt>
              <c:pt idx="65">
                <c:v>0.93939393939393601</c:v>
              </c:pt>
              <c:pt idx="66">
                <c:v>0.999999999999997</c:v>
              </c:pt>
              <c:pt idx="67">
                <c:v>1.0606060606060399</c:v>
              </c:pt>
              <c:pt idx="68">
                <c:v>1.12121212121211</c:v>
              </c:pt>
              <c:pt idx="69">
                <c:v>1.1818181818181701</c:v>
              </c:pt>
              <c:pt idx="70">
                <c:v>1.24242424242423</c:v>
              </c:pt>
              <c:pt idx="71">
                <c:v>1.3030303030303001</c:v>
              </c:pt>
              <c:pt idx="72">
                <c:v>1.36363636363636</c:v>
              </c:pt>
              <c:pt idx="73">
                <c:v>1.4242424242424201</c:v>
              </c:pt>
              <c:pt idx="74">
                <c:v>1.48484848484848</c:v>
              </c:pt>
              <c:pt idx="75">
                <c:v>1.5454545454545401</c:v>
              </c:pt>
              <c:pt idx="76">
                <c:v>1.6060606060606</c:v>
              </c:pt>
              <c:pt idx="77">
                <c:v>1.6666666666666601</c:v>
              </c:pt>
              <c:pt idx="78">
                <c:v>1.72727272727272</c:v>
              </c:pt>
              <c:pt idx="79">
                <c:v>1.7878787878787801</c:v>
              </c:pt>
              <c:pt idx="80">
                <c:v>1.84848484848484</c:v>
              </c:pt>
              <c:pt idx="81">
                <c:v>1.9090909090909001</c:v>
              </c:pt>
              <c:pt idx="82">
                <c:v>1.96969696969696</c:v>
              </c:pt>
              <c:pt idx="83">
                <c:v>2.0303030303030201</c:v>
              </c:pt>
              <c:pt idx="84">
                <c:v>2.0909090909090802</c:v>
              </c:pt>
              <c:pt idx="85">
                <c:v>2.1515151515151301</c:v>
              </c:pt>
              <c:pt idx="86">
                <c:v>2.2121212121211902</c:v>
              </c:pt>
              <c:pt idx="87">
                <c:v>2.2727272727272601</c:v>
              </c:pt>
              <c:pt idx="88">
                <c:v>2.3333333333333202</c:v>
              </c:pt>
              <c:pt idx="89">
                <c:v>2.39393939393939</c:v>
              </c:pt>
              <c:pt idx="90">
                <c:v>2.4545454545454501</c:v>
              </c:pt>
              <c:pt idx="91">
                <c:v>2.5151515151515</c:v>
              </c:pt>
              <c:pt idx="92">
                <c:v>2.5757575757575601</c:v>
              </c:pt>
              <c:pt idx="93">
                <c:v>2.63636363636363</c:v>
              </c:pt>
              <c:pt idx="94">
                <c:v>2.6969696969696901</c:v>
              </c:pt>
              <c:pt idx="95">
                <c:v>2.75757575757574</c:v>
              </c:pt>
              <c:pt idx="96">
                <c:v>2.8181818181818001</c:v>
              </c:pt>
              <c:pt idx="97">
                <c:v>2.87878787878787</c:v>
              </c:pt>
              <c:pt idx="98">
                <c:v>2.9393939393939301</c:v>
              </c:pt>
              <c:pt idx="99">
                <c:v>2.99999999999998</c:v>
              </c:pt>
            </c:numLit>
          </c:xVal>
          <c:yVal>
            <c:numLit>
              <c:formatCode>General</c:formatCode>
              <c:ptCount val="100"/>
              <c:pt idx="0">
                <c:v>8.8636968238760001E-4</c:v>
              </c:pt>
              <c:pt idx="1">
                <c:v>1.0611576850575099E-3</c:v>
              </c:pt>
              <c:pt idx="2">
                <c:v>1.26575528571654E-3</c:v>
              </c:pt>
              <c:pt idx="3">
                <c:v>1.50426506974185E-3</c:v>
              </c:pt>
              <c:pt idx="4">
                <c:v>1.7811635026832001E-3</c:v>
              </c:pt>
              <c:pt idx="5">
                <c:v>2.10129970443004E-3</c:v>
              </c:pt>
              <c:pt idx="6">
                <c:v>2.4698865583041999E-3</c:v>
              </c:pt>
              <c:pt idx="7">
                <c:v>2.89248295952683E-3</c:v>
              </c:pt>
              <c:pt idx="8">
                <c:v>3.3749660373244401E-3</c:v>
              </c:pt>
              <c:pt idx="9">
                <c:v>3.9234922571494604E-3</c:v>
              </c:pt>
              <c:pt idx="10">
                <c:v>4.5444464290190804E-3</c:v>
              </c:pt>
              <c:pt idx="11">
                <c:v>5.24437781874189E-3</c:v>
              </c:pt>
              <c:pt idx="12">
                <c:v>6.0299227833601103E-3</c:v>
              </c:pt>
              <c:pt idx="13">
                <c:v>6.9077136313460902E-3</c:v>
              </c:pt>
              <c:pt idx="14">
                <c:v>7.8842737408056293E-3</c:v>
              </c:pt>
              <c:pt idx="15">
                <c:v>8.9658993517185304E-3</c:v>
              </c:pt>
              <c:pt idx="16">
                <c:v>1.0158528875160701E-2</c:v>
              </c:pt>
              <c:pt idx="17">
                <c:v>1.14676010249625E-2</c:v>
              </c:pt>
              <c:pt idx="18">
                <c:v>1.28979035641865E-2</c:v>
              </c:pt>
              <c:pt idx="19">
                <c:v>1.44534149564664E-2</c:v>
              </c:pt>
              <c:pt idx="20">
                <c:v>1.6137141704632499E-2</c:v>
              </c:pt>
              <c:pt idx="21">
                <c:v>1.7950954628264699E-2</c:v>
              </c:pt>
              <c:pt idx="22">
                <c:v>1.9895427758549501E-2</c:v>
              </c:pt>
              <c:pt idx="23">
                <c:v>2.1969683893013799E-2</c:v>
              </c:pt>
              <c:pt idx="24">
                <c:v>2.4171251134299701E-2</c:v>
              </c:pt>
              <c:pt idx="25">
                <c:v>2.6495934916950702E-2</c:v>
              </c:pt>
              <c:pt idx="26">
                <c:v>2.89377100867504E-2</c:v>
              </c:pt>
              <c:pt idx="27">
                <c:v>3.1488637523768501E-2</c:v>
              </c:pt>
              <c:pt idx="28">
                <c:v>3.4138809581809502E-2</c:v>
              </c:pt>
              <c:pt idx="29">
                <c:v>3.68763282467321E-2</c:v>
              </c:pt>
              <c:pt idx="30">
                <c:v>3.9687319392616903E-2</c:v>
              </c:pt>
              <c:pt idx="31">
                <c:v>4.25559858421636E-2</c:v>
              </c:pt>
              <c:pt idx="32">
                <c:v>4.54647011262721E-2</c:v>
              </c:pt>
              <c:pt idx="33">
                <c:v>4.8394144903828401E-2</c:v>
              </c:pt>
              <c:pt idx="34">
                <c:v>5.1323479968648701E-2</c:v>
              </c:pt>
              <c:pt idx="35">
                <c:v>5.42305696640955E-2</c:v>
              </c:pt>
              <c:pt idx="36">
                <c:v>5.70922333796808E-2</c:v>
              </c:pt>
              <c:pt idx="37">
                <c:v>5.9884536654219701E-2</c:v>
              </c:pt>
              <c:pt idx="38">
                <c:v>6.2583111295583804E-2</c:v>
              </c:pt>
              <c:pt idx="39">
                <c:v>6.5163499887537904E-2</c:v>
              </c:pt>
              <c:pt idx="40">
                <c:v>6.7601518128723101E-2</c:v>
              </c:pt>
              <c:pt idx="41">
                <c:v>6.98736276745308E-2</c:v>
              </c:pt>
              <c:pt idx="42">
                <c:v>7.1957311562524398E-2</c:v>
              </c:pt>
              <c:pt idx="43">
                <c:v>7.3831443923939297E-2</c:v>
              </c:pt>
              <c:pt idx="44">
                <c:v>7.5476645538598397E-2</c:v>
              </c:pt>
              <c:pt idx="45">
                <c:v>7.6875616891451601E-2</c:v>
              </c:pt>
              <c:pt idx="46">
                <c:v>7.8013440740257303E-2</c:v>
              </c:pt>
              <c:pt idx="47">
                <c:v>7.88778468009836E-2</c:v>
              </c:pt>
              <c:pt idx="48">
                <c:v>7.9459431986348306E-2</c:v>
              </c:pt>
              <c:pt idx="49">
                <c:v>7.97518306707483E-2</c:v>
              </c:pt>
              <c:pt idx="50">
                <c:v>7.97518306707483E-2</c:v>
              </c:pt>
              <c:pt idx="51">
                <c:v>7.9459431986348306E-2</c:v>
              </c:pt>
              <c:pt idx="52">
                <c:v>7.88778468009836E-2</c:v>
              </c:pt>
              <c:pt idx="53">
                <c:v>7.8013440740257303E-2</c:v>
              </c:pt>
              <c:pt idx="54">
                <c:v>7.6875616891451698E-2</c:v>
              </c:pt>
              <c:pt idx="55">
                <c:v>7.5476645538598605E-2</c:v>
              </c:pt>
              <c:pt idx="56">
                <c:v>7.3831443923939505E-2</c:v>
              </c:pt>
              <c:pt idx="57">
                <c:v>7.1957311562524703E-2</c:v>
              </c:pt>
              <c:pt idx="58">
                <c:v>6.98736276745308E-2</c:v>
              </c:pt>
              <c:pt idx="59">
                <c:v>6.7601518128723198E-2</c:v>
              </c:pt>
              <c:pt idx="60">
                <c:v>6.5163499887538001E-2</c:v>
              </c:pt>
              <c:pt idx="61">
                <c:v>6.2583111295583901E-2</c:v>
              </c:pt>
              <c:pt idx="62">
                <c:v>5.988453665422E-2</c:v>
              </c:pt>
              <c:pt idx="63">
                <c:v>5.7092233379681001E-2</c:v>
              </c:pt>
              <c:pt idx="64">
                <c:v>5.4230569664095701E-2</c:v>
              </c:pt>
              <c:pt idx="65">
                <c:v>5.1323479968648902E-2</c:v>
              </c:pt>
              <c:pt idx="66">
                <c:v>4.8394144903828602E-2</c:v>
              </c:pt>
              <c:pt idx="67">
                <c:v>4.5464701126272301E-2</c:v>
              </c:pt>
              <c:pt idx="68">
                <c:v>4.2555985842163802E-2</c:v>
              </c:pt>
              <c:pt idx="69">
                <c:v>3.9687319392617E-2</c:v>
              </c:pt>
              <c:pt idx="70">
                <c:v>3.6876328246732301E-2</c:v>
              </c:pt>
              <c:pt idx="71">
                <c:v>3.41388095818096E-2</c:v>
              </c:pt>
              <c:pt idx="72">
                <c:v>3.1488637523768702E-2</c:v>
              </c:pt>
              <c:pt idx="73">
                <c:v>2.8937710086750602E-2</c:v>
              </c:pt>
              <c:pt idx="74">
                <c:v>2.6495934916950799E-2</c:v>
              </c:pt>
              <c:pt idx="75">
                <c:v>2.4171251134299802E-2</c:v>
              </c:pt>
              <c:pt idx="76">
                <c:v>2.19696838930141E-2</c:v>
              </c:pt>
              <c:pt idx="77">
                <c:v>1.98954277585498E-2</c:v>
              </c:pt>
              <c:pt idx="78">
                <c:v>1.79509546282649E-2</c:v>
              </c:pt>
              <c:pt idx="79">
                <c:v>1.6137141704632801E-2</c:v>
              </c:pt>
              <c:pt idx="80">
                <c:v>1.44534149564666E-2</c:v>
              </c:pt>
              <c:pt idx="81">
                <c:v>1.2897903564186601E-2</c:v>
              </c:pt>
              <c:pt idx="82">
                <c:v>1.1467601024962601E-2</c:v>
              </c:pt>
              <c:pt idx="83">
                <c:v>1.01585288751608E-2</c:v>
              </c:pt>
              <c:pt idx="84">
                <c:v>8.9658993517186102E-3</c:v>
              </c:pt>
              <c:pt idx="85">
                <c:v>7.8842737408057108E-3</c:v>
              </c:pt>
              <c:pt idx="86">
                <c:v>6.9077136313461501E-3</c:v>
              </c:pt>
              <c:pt idx="87">
                <c:v>6.0299227833601702E-3</c:v>
              </c:pt>
              <c:pt idx="88">
                <c:v>5.2443778187419403E-3</c:v>
              </c:pt>
              <c:pt idx="89">
                <c:v>4.5444464290191203E-3</c:v>
              </c:pt>
              <c:pt idx="90">
                <c:v>3.9234922571495202E-3</c:v>
              </c:pt>
              <c:pt idx="91">
                <c:v>3.37496603732448E-3</c:v>
              </c:pt>
              <c:pt idx="92">
                <c:v>2.8924829595268499E-3</c:v>
              </c:pt>
              <c:pt idx="93">
                <c:v>2.4698865583042502E-3</c:v>
              </c:pt>
              <c:pt idx="94">
                <c:v>2.1012997044300499E-3</c:v>
              </c:pt>
              <c:pt idx="95">
                <c:v>1.78116350268322E-3</c:v>
              </c:pt>
              <c:pt idx="96">
                <c:v>1.5042650697418801E-3</c:v>
              </c:pt>
              <c:pt idx="97">
                <c:v>1.2657552857165499E-3</c:v>
              </c:pt>
              <c:pt idx="98">
                <c:v>1.0611576850575301E-3</c:v>
              </c:pt>
              <c:pt idx="99">
                <c:v>8.8636968238761204E-4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6-4C50-4B7C-A50B-0610ACEC3586}"/>
            </c:ext>
          </c:extLst>
        </c:ser>
        <c:ser>
          <c:idx val="3"/>
          <c:order val="1"/>
          <c:tx>
            <c:v>Normal curve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100"/>
              <c:pt idx="0">
                <c:v>-3</c:v>
              </c:pt>
              <c:pt idx="1">
                <c:v>-2.9393939393939301</c:v>
              </c:pt>
              <c:pt idx="2">
                <c:v>-2.87878787878787</c:v>
              </c:pt>
              <c:pt idx="3">
                <c:v>-2.8181818181818099</c:v>
              </c:pt>
              <c:pt idx="4">
                <c:v>-2.7575757575757498</c:v>
              </c:pt>
              <c:pt idx="5">
                <c:v>-2.6969696969696901</c:v>
              </c:pt>
              <c:pt idx="6">
                <c:v>-2.63636363636363</c:v>
              </c:pt>
              <c:pt idx="7">
                <c:v>-2.5757575757575699</c:v>
              </c:pt>
              <c:pt idx="8">
                <c:v>-2.5151515151515098</c:v>
              </c:pt>
              <c:pt idx="9">
                <c:v>-2.4545454545454501</c:v>
              </c:pt>
              <c:pt idx="10">
                <c:v>-2.39393939393939</c:v>
              </c:pt>
              <c:pt idx="11">
                <c:v>-2.3333333333333299</c:v>
              </c:pt>
              <c:pt idx="12">
                <c:v>-2.2727272727272698</c:v>
              </c:pt>
              <c:pt idx="13">
                <c:v>-2.2121212121212102</c:v>
              </c:pt>
              <c:pt idx="14">
                <c:v>-2.15151515151515</c:v>
              </c:pt>
              <c:pt idx="15">
                <c:v>-2.0909090909090899</c:v>
              </c:pt>
              <c:pt idx="16">
                <c:v>-2.0303030303030298</c:v>
              </c:pt>
              <c:pt idx="17">
                <c:v>-1.9696969696969699</c:v>
              </c:pt>
              <c:pt idx="18">
                <c:v>-1.9090909090909101</c:v>
              </c:pt>
              <c:pt idx="19">
                <c:v>-1.84848484848484</c:v>
              </c:pt>
              <c:pt idx="20">
                <c:v>-1.7878787878787801</c:v>
              </c:pt>
              <c:pt idx="21">
                <c:v>-1.72727272727272</c:v>
              </c:pt>
              <c:pt idx="22">
                <c:v>-1.6666666666666601</c:v>
              </c:pt>
              <c:pt idx="23">
                <c:v>-1.6060606060606</c:v>
              </c:pt>
              <c:pt idx="24">
                <c:v>-1.5454545454545401</c:v>
              </c:pt>
              <c:pt idx="25">
                <c:v>-1.48484848484848</c:v>
              </c:pt>
              <c:pt idx="26">
                <c:v>-1.4242424242424201</c:v>
              </c:pt>
              <c:pt idx="27">
                <c:v>-1.36363636363636</c:v>
              </c:pt>
              <c:pt idx="28">
                <c:v>-1.3030303030303001</c:v>
              </c:pt>
              <c:pt idx="29">
                <c:v>-1.24242424242424</c:v>
              </c:pt>
              <c:pt idx="30">
                <c:v>-1.1818181818181801</c:v>
              </c:pt>
              <c:pt idx="31">
                <c:v>-1.12121212121212</c:v>
              </c:pt>
              <c:pt idx="32">
                <c:v>-1.0606060606060601</c:v>
              </c:pt>
              <c:pt idx="33">
                <c:v>-1</c:v>
              </c:pt>
              <c:pt idx="34">
                <c:v>-0.939393939393941</c:v>
              </c:pt>
              <c:pt idx="35">
                <c:v>-0.87878787878788001</c:v>
              </c:pt>
              <c:pt idx="36">
                <c:v>-0.81818181818182001</c:v>
              </c:pt>
              <c:pt idx="37">
                <c:v>-0.75757575757575901</c:v>
              </c:pt>
              <c:pt idx="38">
                <c:v>-0.69696969696969902</c:v>
              </c:pt>
              <c:pt idx="39">
                <c:v>-0.63636363636363802</c:v>
              </c:pt>
              <c:pt idx="40">
                <c:v>-0.57575757575757702</c:v>
              </c:pt>
              <c:pt idx="41">
                <c:v>-0.51515151515151703</c:v>
              </c:pt>
              <c:pt idx="42">
                <c:v>-0.45454545454545597</c:v>
              </c:pt>
              <c:pt idx="43">
                <c:v>-0.39393939393939598</c:v>
              </c:pt>
              <c:pt idx="44">
                <c:v>-0.33333333333333498</c:v>
              </c:pt>
              <c:pt idx="45">
                <c:v>-0.27272727272727398</c:v>
              </c:pt>
              <c:pt idx="46">
                <c:v>-0.21212121212121399</c:v>
              </c:pt>
              <c:pt idx="47">
                <c:v>-0.15151515151515299</c:v>
              </c:pt>
              <c:pt idx="48">
                <c:v>-9.0909090909093104E-2</c:v>
              </c:pt>
              <c:pt idx="49">
                <c:v>-3.0303030303032399E-2</c:v>
              </c:pt>
              <c:pt idx="50">
                <c:v>3.0303030303028101E-2</c:v>
              </c:pt>
              <c:pt idx="51">
                <c:v>9.0909090909088705E-2</c:v>
              </c:pt>
              <c:pt idx="52">
                <c:v>0.15151515151514899</c:v>
              </c:pt>
              <c:pt idx="53">
                <c:v>0.21212121212120899</c:v>
              </c:pt>
              <c:pt idx="54">
                <c:v>0.27272727272726999</c:v>
              </c:pt>
              <c:pt idx="55">
                <c:v>0.33333333333333098</c:v>
              </c:pt>
              <c:pt idx="56">
                <c:v>0.39393939393939098</c:v>
              </c:pt>
              <c:pt idx="57">
                <c:v>0.45454545454545198</c:v>
              </c:pt>
              <c:pt idx="58">
                <c:v>0.51515151515151203</c:v>
              </c:pt>
              <c:pt idx="59">
                <c:v>0.57575757575757303</c:v>
              </c:pt>
              <c:pt idx="60">
                <c:v>0.63636363636363402</c:v>
              </c:pt>
              <c:pt idx="61">
                <c:v>0.69696969696969402</c:v>
              </c:pt>
              <c:pt idx="62">
                <c:v>0.75757575757575502</c:v>
              </c:pt>
              <c:pt idx="63">
                <c:v>0.81818181818181501</c:v>
              </c:pt>
              <c:pt idx="64">
                <c:v>0.87878787878787601</c:v>
              </c:pt>
              <c:pt idx="65">
                <c:v>0.93939393939393601</c:v>
              </c:pt>
              <c:pt idx="66">
                <c:v>0.999999999999997</c:v>
              </c:pt>
              <c:pt idx="67">
                <c:v>1.0606060606060499</c:v>
              </c:pt>
              <c:pt idx="68">
                <c:v>1.12121212121211</c:v>
              </c:pt>
              <c:pt idx="69">
                <c:v>1.1818181818181701</c:v>
              </c:pt>
              <c:pt idx="70">
                <c:v>1.24242424242423</c:v>
              </c:pt>
              <c:pt idx="71">
                <c:v>1.3030303030303001</c:v>
              </c:pt>
              <c:pt idx="72">
                <c:v>1.36363636363636</c:v>
              </c:pt>
              <c:pt idx="73">
                <c:v>1.4242424242424201</c:v>
              </c:pt>
              <c:pt idx="74">
                <c:v>1.48484848484848</c:v>
              </c:pt>
              <c:pt idx="75">
                <c:v>1.5454545454545401</c:v>
              </c:pt>
              <c:pt idx="76">
                <c:v>1.6060606060606</c:v>
              </c:pt>
              <c:pt idx="77">
                <c:v>1.6666666666666601</c:v>
              </c:pt>
              <c:pt idx="78">
                <c:v>1.72727272727272</c:v>
              </c:pt>
              <c:pt idx="79">
                <c:v>1.7878787878787801</c:v>
              </c:pt>
              <c:pt idx="80">
                <c:v>1.84848484848484</c:v>
              </c:pt>
              <c:pt idx="81">
                <c:v>1.9090909090909001</c:v>
              </c:pt>
              <c:pt idx="82">
                <c:v>1.96969696969696</c:v>
              </c:pt>
              <c:pt idx="83">
                <c:v>2.0303030303030201</c:v>
              </c:pt>
              <c:pt idx="84">
                <c:v>2.0909090909090802</c:v>
              </c:pt>
              <c:pt idx="85">
                <c:v>2.1515151515151398</c:v>
              </c:pt>
              <c:pt idx="86">
                <c:v>2.2121212121211999</c:v>
              </c:pt>
              <c:pt idx="87">
                <c:v>2.2727272727272601</c:v>
              </c:pt>
              <c:pt idx="88">
                <c:v>2.3333333333333202</c:v>
              </c:pt>
              <c:pt idx="89">
                <c:v>2.39393939393939</c:v>
              </c:pt>
              <c:pt idx="90">
                <c:v>2.4545454545454501</c:v>
              </c:pt>
              <c:pt idx="91">
                <c:v>2.5151515151515098</c:v>
              </c:pt>
              <c:pt idx="92">
                <c:v>2.5757575757575699</c:v>
              </c:pt>
              <c:pt idx="93">
                <c:v>2.63636363636363</c:v>
              </c:pt>
              <c:pt idx="94">
                <c:v>2.6969696969696901</c:v>
              </c:pt>
              <c:pt idx="95">
                <c:v>2.7575757575757498</c:v>
              </c:pt>
              <c:pt idx="96">
                <c:v>2.8181818181818099</c:v>
              </c:pt>
              <c:pt idx="97">
                <c:v>2.87878787878787</c:v>
              </c:pt>
              <c:pt idx="98">
                <c:v>2.9393939393939301</c:v>
              </c:pt>
              <c:pt idx="99">
                <c:v>2.9999999999999898</c:v>
              </c:pt>
            </c:numLit>
          </c:xVal>
          <c:yVal>
            <c:numLit>
              <c:formatCode>General</c:formatCode>
              <c:ptCount val="100"/>
              <c:pt idx="0">
                <c:v>8.8636968238760099E-4</c:v>
              </c:pt>
              <c:pt idx="1">
                <c:v>1.0611576850575199E-3</c:v>
              </c:pt>
              <c:pt idx="2">
                <c:v>1.2657552857165499E-3</c:v>
              </c:pt>
              <c:pt idx="3">
                <c:v>1.5042650697418599E-3</c:v>
              </c:pt>
              <c:pt idx="4">
                <c:v>1.7811635026832001E-3</c:v>
              </c:pt>
              <c:pt idx="5">
                <c:v>2.10129970443004E-3</c:v>
              </c:pt>
              <c:pt idx="6">
                <c:v>2.4698865583042099E-3</c:v>
              </c:pt>
              <c:pt idx="7">
                <c:v>2.89248295952683E-3</c:v>
              </c:pt>
              <c:pt idx="8">
                <c:v>3.3749660373244401E-3</c:v>
              </c:pt>
              <c:pt idx="9">
                <c:v>3.9234922571494699E-3</c:v>
              </c:pt>
              <c:pt idx="10">
                <c:v>4.5444464290190804E-3</c:v>
              </c:pt>
              <c:pt idx="11">
                <c:v>5.24437781874189E-3</c:v>
              </c:pt>
              <c:pt idx="12">
                <c:v>6.0299227833601199E-3</c:v>
              </c:pt>
              <c:pt idx="13">
                <c:v>6.9077136313460902E-3</c:v>
              </c:pt>
              <c:pt idx="14">
                <c:v>7.8842737408056397E-3</c:v>
              </c:pt>
              <c:pt idx="15">
                <c:v>8.9658993517185304E-3</c:v>
              </c:pt>
              <c:pt idx="16">
                <c:v>1.0158528875160701E-2</c:v>
              </c:pt>
              <c:pt idx="17">
                <c:v>1.14676010249625E-2</c:v>
              </c:pt>
              <c:pt idx="18">
                <c:v>1.28979035641865E-2</c:v>
              </c:pt>
              <c:pt idx="19">
                <c:v>1.4453414956466499E-2</c:v>
              </c:pt>
              <c:pt idx="20">
                <c:v>1.6137141704632599E-2</c:v>
              </c:pt>
              <c:pt idx="21">
                <c:v>1.7950954628264799E-2</c:v>
              </c:pt>
              <c:pt idx="22">
                <c:v>1.9895427758549598E-2</c:v>
              </c:pt>
              <c:pt idx="23">
                <c:v>2.1969683893013899E-2</c:v>
              </c:pt>
              <c:pt idx="24">
                <c:v>2.4171251134299701E-2</c:v>
              </c:pt>
              <c:pt idx="25">
                <c:v>2.6495934916950702E-2</c:v>
              </c:pt>
              <c:pt idx="26">
                <c:v>2.89377100867504E-2</c:v>
              </c:pt>
              <c:pt idx="27">
                <c:v>3.1488637523768598E-2</c:v>
              </c:pt>
              <c:pt idx="28">
                <c:v>3.4138809581809502E-2</c:v>
              </c:pt>
              <c:pt idx="29">
                <c:v>3.6876328246732197E-2</c:v>
              </c:pt>
              <c:pt idx="30">
                <c:v>3.9687319392616903E-2</c:v>
              </c:pt>
              <c:pt idx="31">
                <c:v>4.2555985842163697E-2</c:v>
              </c:pt>
              <c:pt idx="32">
                <c:v>4.54647011262721E-2</c:v>
              </c:pt>
              <c:pt idx="33">
                <c:v>4.8394144903828498E-2</c:v>
              </c:pt>
              <c:pt idx="34">
                <c:v>5.1323479968648701E-2</c:v>
              </c:pt>
              <c:pt idx="35">
                <c:v>5.42305696640955E-2</c:v>
              </c:pt>
              <c:pt idx="36">
                <c:v>5.7092233379680897E-2</c:v>
              </c:pt>
              <c:pt idx="37">
                <c:v>5.9884536654219798E-2</c:v>
              </c:pt>
              <c:pt idx="38">
                <c:v>6.2583111295583804E-2</c:v>
              </c:pt>
              <c:pt idx="39">
                <c:v>6.5163499887537904E-2</c:v>
              </c:pt>
              <c:pt idx="40">
                <c:v>6.7601518128723101E-2</c:v>
              </c:pt>
              <c:pt idx="41">
                <c:v>6.98736276745308E-2</c:v>
              </c:pt>
              <c:pt idx="42">
                <c:v>7.1957311562524495E-2</c:v>
              </c:pt>
              <c:pt idx="43">
                <c:v>7.3831443923939394E-2</c:v>
              </c:pt>
              <c:pt idx="44">
                <c:v>7.5476645538598494E-2</c:v>
              </c:pt>
              <c:pt idx="45">
                <c:v>7.6875616891451698E-2</c:v>
              </c:pt>
              <c:pt idx="46">
                <c:v>7.8013440740257303E-2</c:v>
              </c:pt>
              <c:pt idx="47">
                <c:v>7.8877846800983697E-2</c:v>
              </c:pt>
              <c:pt idx="48">
                <c:v>7.9459431986348306E-2</c:v>
              </c:pt>
              <c:pt idx="49">
                <c:v>7.97518306707483E-2</c:v>
              </c:pt>
              <c:pt idx="50">
                <c:v>7.97518306707483E-2</c:v>
              </c:pt>
              <c:pt idx="51">
                <c:v>7.9459431986348306E-2</c:v>
              </c:pt>
              <c:pt idx="52">
                <c:v>7.8877846800983697E-2</c:v>
              </c:pt>
              <c:pt idx="53">
                <c:v>7.8013440740257303E-2</c:v>
              </c:pt>
              <c:pt idx="54">
                <c:v>7.6875616891451795E-2</c:v>
              </c:pt>
              <c:pt idx="55">
                <c:v>7.5476645538598605E-2</c:v>
              </c:pt>
              <c:pt idx="56">
                <c:v>7.3831443923939505E-2</c:v>
              </c:pt>
              <c:pt idx="57">
                <c:v>7.1957311562524703E-2</c:v>
              </c:pt>
              <c:pt idx="58">
                <c:v>6.9873627674530897E-2</c:v>
              </c:pt>
              <c:pt idx="59">
                <c:v>6.7601518128723295E-2</c:v>
              </c:pt>
              <c:pt idx="60">
                <c:v>6.5163499887538098E-2</c:v>
              </c:pt>
              <c:pt idx="61">
                <c:v>6.2583111295583999E-2</c:v>
              </c:pt>
              <c:pt idx="62">
                <c:v>5.988453665422E-2</c:v>
              </c:pt>
              <c:pt idx="63">
                <c:v>5.7092233379681001E-2</c:v>
              </c:pt>
              <c:pt idx="64">
                <c:v>5.4230569664095701E-2</c:v>
              </c:pt>
              <c:pt idx="65">
                <c:v>5.1323479968648902E-2</c:v>
              </c:pt>
              <c:pt idx="66">
                <c:v>4.8394144903828699E-2</c:v>
              </c:pt>
              <c:pt idx="67">
                <c:v>4.5464701126272301E-2</c:v>
              </c:pt>
              <c:pt idx="68">
                <c:v>4.2555985842163899E-2</c:v>
              </c:pt>
              <c:pt idx="69">
                <c:v>3.9687319392617097E-2</c:v>
              </c:pt>
              <c:pt idx="70">
                <c:v>3.6876328246732398E-2</c:v>
              </c:pt>
              <c:pt idx="71">
                <c:v>3.4138809581809697E-2</c:v>
              </c:pt>
              <c:pt idx="72">
                <c:v>3.1488637523768799E-2</c:v>
              </c:pt>
              <c:pt idx="73">
                <c:v>2.8937710086750602E-2</c:v>
              </c:pt>
              <c:pt idx="74">
                <c:v>2.6495934916950899E-2</c:v>
              </c:pt>
              <c:pt idx="75">
                <c:v>2.4171251134299802E-2</c:v>
              </c:pt>
              <c:pt idx="76">
                <c:v>2.19696838930141E-2</c:v>
              </c:pt>
              <c:pt idx="77">
                <c:v>1.98954277585498E-2</c:v>
              </c:pt>
              <c:pt idx="78">
                <c:v>1.79509546282649E-2</c:v>
              </c:pt>
              <c:pt idx="79">
                <c:v>1.6137141704632801E-2</c:v>
              </c:pt>
              <c:pt idx="80">
                <c:v>1.44534149564666E-2</c:v>
              </c:pt>
              <c:pt idx="81">
                <c:v>1.2897903564186601E-2</c:v>
              </c:pt>
              <c:pt idx="82">
                <c:v>1.1467601024962601E-2</c:v>
              </c:pt>
              <c:pt idx="83">
                <c:v>1.01585288751608E-2</c:v>
              </c:pt>
              <c:pt idx="84">
                <c:v>8.9658993517186102E-3</c:v>
              </c:pt>
              <c:pt idx="85">
                <c:v>7.8842737408057108E-3</c:v>
              </c:pt>
              <c:pt idx="86">
                <c:v>6.9077136313461596E-3</c:v>
              </c:pt>
              <c:pt idx="87">
                <c:v>6.0299227833601702E-3</c:v>
              </c:pt>
              <c:pt idx="88">
                <c:v>5.2443778187419403E-3</c:v>
              </c:pt>
              <c:pt idx="89">
                <c:v>4.5444464290191203E-3</c:v>
              </c:pt>
              <c:pt idx="90">
                <c:v>3.9234922571495202E-3</c:v>
              </c:pt>
              <c:pt idx="91">
                <c:v>3.37496603732448E-3</c:v>
              </c:pt>
              <c:pt idx="92">
                <c:v>2.8924829595268599E-3</c:v>
              </c:pt>
              <c:pt idx="93">
                <c:v>2.4698865583042502E-3</c:v>
              </c:pt>
              <c:pt idx="94">
                <c:v>2.1012997044300599E-3</c:v>
              </c:pt>
              <c:pt idx="95">
                <c:v>1.78116350268322E-3</c:v>
              </c:pt>
              <c:pt idx="96">
                <c:v>1.5042650697418801E-3</c:v>
              </c:pt>
              <c:pt idx="97">
                <c:v>1.2657552857165599E-3</c:v>
              </c:pt>
              <c:pt idx="98">
                <c:v>1.0611576850575301E-3</c:v>
              </c:pt>
              <c:pt idx="99">
                <c:v>8.8636968238761204E-4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7-4C50-4B7C-A50B-0610ACEC3586}"/>
            </c:ext>
          </c:extLst>
        </c:ser>
        <c:ser>
          <c:idx val="1"/>
          <c:order val="2"/>
          <c:tx>
            <c:v>Normal curve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100"/>
              <c:pt idx="0">
                <c:v>-3</c:v>
              </c:pt>
              <c:pt idx="1">
                <c:v>-2.9393939393939301</c:v>
              </c:pt>
              <c:pt idx="2">
                <c:v>-2.87878787878787</c:v>
              </c:pt>
              <c:pt idx="3">
                <c:v>-2.8181818181818099</c:v>
              </c:pt>
              <c:pt idx="4">
                <c:v>-2.7575757575757498</c:v>
              </c:pt>
              <c:pt idx="5">
                <c:v>-2.6969696969696901</c:v>
              </c:pt>
              <c:pt idx="6">
                <c:v>-2.63636363636363</c:v>
              </c:pt>
              <c:pt idx="7">
                <c:v>-2.5757575757575699</c:v>
              </c:pt>
              <c:pt idx="8">
                <c:v>-2.5151515151515098</c:v>
              </c:pt>
              <c:pt idx="9">
                <c:v>-2.4545454545454501</c:v>
              </c:pt>
              <c:pt idx="10">
                <c:v>-2.39393939393939</c:v>
              </c:pt>
              <c:pt idx="11">
                <c:v>-2.3333333333333299</c:v>
              </c:pt>
              <c:pt idx="12">
                <c:v>-2.2727272727272698</c:v>
              </c:pt>
              <c:pt idx="13">
                <c:v>-2.2121212121212102</c:v>
              </c:pt>
              <c:pt idx="14">
                <c:v>-2.15151515151515</c:v>
              </c:pt>
              <c:pt idx="15">
                <c:v>-2.0909090909090899</c:v>
              </c:pt>
              <c:pt idx="16">
                <c:v>-2.0303030303030298</c:v>
              </c:pt>
              <c:pt idx="17">
                <c:v>-1.9696969696969699</c:v>
              </c:pt>
              <c:pt idx="18">
                <c:v>-1.9090909090909101</c:v>
              </c:pt>
              <c:pt idx="19">
                <c:v>-1.84848484848484</c:v>
              </c:pt>
              <c:pt idx="20">
                <c:v>-1.7878787878787801</c:v>
              </c:pt>
              <c:pt idx="21">
                <c:v>-1.72727272727272</c:v>
              </c:pt>
              <c:pt idx="22">
                <c:v>-1.6666666666666601</c:v>
              </c:pt>
              <c:pt idx="23">
                <c:v>-1.6060606060606</c:v>
              </c:pt>
              <c:pt idx="24">
                <c:v>-1.5454545454545401</c:v>
              </c:pt>
              <c:pt idx="25">
                <c:v>-1.48484848484848</c:v>
              </c:pt>
              <c:pt idx="26">
                <c:v>-1.4242424242424201</c:v>
              </c:pt>
              <c:pt idx="27">
                <c:v>-1.36363636363636</c:v>
              </c:pt>
              <c:pt idx="28">
                <c:v>-1.3030303030303001</c:v>
              </c:pt>
              <c:pt idx="29">
                <c:v>-1.24242424242424</c:v>
              </c:pt>
              <c:pt idx="30">
                <c:v>-1.1818181818181801</c:v>
              </c:pt>
              <c:pt idx="31">
                <c:v>-1.12121212121212</c:v>
              </c:pt>
              <c:pt idx="32">
                <c:v>-1.0606060606060601</c:v>
              </c:pt>
              <c:pt idx="33">
                <c:v>-1</c:v>
              </c:pt>
              <c:pt idx="34">
                <c:v>-0.939393939393941</c:v>
              </c:pt>
              <c:pt idx="35">
                <c:v>-0.87878787878788001</c:v>
              </c:pt>
              <c:pt idx="36">
                <c:v>-0.81818181818182001</c:v>
              </c:pt>
              <c:pt idx="37">
                <c:v>-0.75757575757575901</c:v>
              </c:pt>
              <c:pt idx="38">
                <c:v>-0.69696969696969902</c:v>
              </c:pt>
              <c:pt idx="39">
                <c:v>-0.63636363636363802</c:v>
              </c:pt>
              <c:pt idx="40">
                <c:v>-0.57575757575757702</c:v>
              </c:pt>
              <c:pt idx="41">
                <c:v>-0.51515151515151703</c:v>
              </c:pt>
              <c:pt idx="42">
                <c:v>-0.45454545454545597</c:v>
              </c:pt>
              <c:pt idx="43">
                <c:v>-0.39393939393939598</c:v>
              </c:pt>
              <c:pt idx="44">
                <c:v>-0.33333333333333498</c:v>
              </c:pt>
              <c:pt idx="45">
                <c:v>-0.27272727272727398</c:v>
              </c:pt>
              <c:pt idx="46">
                <c:v>-0.21212121212121399</c:v>
              </c:pt>
              <c:pt idx="47">
                <c:v>-0.15151515151515299</c:v>
              </c:pt>
              <c:pt idx="48">
                <c:v>-9.0909090909093104E-2</c:v>
              </c:pt>
              <c:pt idx="49">
                <c:v>-3.0303030303032399E-2</c:v>
              </c:pt>
              <c:pt idx="50">
                <c:v>3.0303030303028101E-2</c:v>
              </c:pt>
              <c:pt idx="51">
                <c:v>9.0909090909088705E-2</c:v>
              </c:pt>
              <c:pt idx="52">
                <c:v>0.15151515151514899</c:v>
              </c:pt>
              <c:pt idx="53">
                <c:v>0.21212121212120899</c:v>
              </c:pt>
              <c:pt idx="54">
                <c:v>0.27272727272726999</c:v>
              </c:pt>
              <c:pt idx="55">
                <c:v>0.33333333333333098</c:v>
              </c:pt>
              <c:pt idx="56">
                <c:v>0.39393939393939098</c:v>
              </c:pt>
              <c:pt idx="57">
                <c:v>0.45454545454545198</c:v>
              </c:pt>
              <c:pt idx="58">
                <c:v>0.51515151515151203</c:v>
              </c:pt>
              <c:pt idx="59">
                <c:v>0.57575757575757303</c:v>
              </c:pt>
              <c:pt idx="60">
                <c:v>0.63636363636363402</c:v>
              </c:pt>
              <c:pt idx="61">
                <c:v>0.69696969696969402</c:v>
              </c:pt>
              <c:pt idx="62">
                <c:v>0.75757575757575502</c:v>
              </c:pt>
              <c:pt idx="63">
                <c:v>0.81818181818181501</c:v>
              </c:pt>
              <c:pt idx="64">
                <c:v>0.87878787878787601</c:v>
              </c:pt>
              <c:pt idx="65">
                <c:v>0.93939393939393601</c:v>
              </c:pt>
              <c:pt idx="66">
                <c:v>0.999999999999997</c:v>
              </c:pt>
              <c:pt idx="67">
                <c:v>1.0606060606060499</c:v>
              </c:pt>
              <c:pt idx="68">
                <c:v>1.12121212121211</c:v>
              </c:pt>
              <c:pt idx="69">
                <c:v>1.1818181818181701</c:v>
              </c:pt>
              <c:pt idx="70">
                <c:v>1.24242424242423</c:v>
              </c:pt>
              <c:pt idx="71">
                <c:v>1.3030303030303001</c:v>
              </c:pt>
              <c:pt idx="72">
                <c:v>1.36363636363636</c:v>
              </c:pt>
              <c:pt idx="73">
                <c:v>1.4242424242424201</c:v>
              </c:pt>
              <c:pt idx="74">
                <c:v>1.48484848484848</c:v>
              </c:pt>
              <c:pt idx="75">
                <c:v>1.5454545454545401</c:v>
              </c:pt>
              <c:pt idx="76">
                <c:v>1.6060606060606</c:v>
              </c:pt>
              <c:pt idx="77">
                <c:v>1.6666666666666601</c:v>
              </c:pt>
              <c:pt idx="78">
                <c:v>1.72727272727272</c:v>
              </c:pt>
              <c:pt idx="79">
                <c:v>1.7878787878787801</c:v>
              </c:pt>
              <c:pt idx="80">
                <c:v>1.84848484848484</c:v>
              </c:pt>
              <c:pt idx="81">
                <c:v>1.9090909090909001</c:v>
              </c:pt>
              <c:pt idx="82">
                <c:v>1.96969696969696</c:v>
              </c:pt>
              <c:pt idx="83">
                <c:v>2.0303030303030201</c:v>
              </c:pt>
              <c:pt idx="84">
                <c:v>2.0909090909090802</c:v>
              </c:pt>
              <c:pt idx="85">
                <c:v>2.1515151515151398</c:v>
              </c:pt>
              <c:pt idx="86">
                <c:v>2.2121212121211999</c:v>
              </c:pt>
              <c:pt idx="87">
                <c:v>2.2727272727272601</c:v>
              </c:pt>
              <c:pt idx="88">
                <c:v>2.3333333333333202</c:v>
              </c:pt>
              <c:pt idx="89">
                <c:v>2.39393939393939</c:v>
              </c:pt>
              <c:pt idx="90">
                <c:v>2.4545454545454501</c:v>
              </c:pt>
              <c:pt idx="91">
                <c:v>2.5151515151515098</c:v>
              </c:pt>
              <c:pt idx="92">
                <c:v>2.5757575757575699</c:v>
              </c:pt>
              <c:pt idx="93">
                <c:v>2.63636363636363</c:v>
              </c:pt>
              <c:pt idx="94">
                <c:v>2.6969696969696901</c:v>
              </c:pt>
              <c:pt idx="95">
                <c:v>2.7575757575757498</c:v>
              </c:pt>
              <c:pt idx="96">
                <c:v>2.8181818181818099</c:v>
              </c:pt>
              <c:pt idx="97">
                <c:v>2.87878787878787</c:v>
              </c:pt>
              <c:pt idx="98">
                <c:v>2.9393939393939301</c:v>
              </c:pt>
              <c:pt idx="99">
                <c:v>2.9999999999999898</c:v>
              </c:pt>
            </c:numLit>
          </c:xVal>
          <c:yVal>
            <c:numLit>
              <c:formatCode>General</c:formatCode>
              <c:ptCount val="100"/>
              <c:pt idx="0">
                <c:v>8.8636968238760099E-4</c:v>
              </c:pt>
              <c:pt idx="1">
                <c:v>1.0611576850575199E-3</c:v>
              </c:pt>
              <c:pt idx="2">
                <c:v>1.2657552857165499E-3</c:v>
              </c:pt>
              <c:pt idx="3">
                <c:v>1.5042650697418599E-3</c:v>
              </c:pt>
              <c:pt idx="4">
                <c:v>1.7811635026832001E-3</c:v>
              </c:pt>
              <c:pt idx="5">
                <c:v>2.10129970443004E-3</c:v>
              </c:pt>
              <c:pt idx="6">
                <c:v>2.4698865583042099E-3</c:v>
              </c:pt>
              <c:pt idx="7">
                <c:v>2.89248295952683E-3</c:v>
              </c:pt>
              <c:pt idx="8">
                <c:v>3.3749660373244401E-3</c:v>
              </c:pt>
              <c:pt idx="9">
                <c:v>3.9234922571494699E-3</c:v>
              </c:pt>
              <c:pt idx="10">
                <c:v>4.5444464290190804E-3</c:v>
              </c:pt>
              <c:pt idx="11">
                <c:v>5.24437781874189E-3</c:v>
              </c:pt>
              <c:pt idx="12">
                <c:v>6.0299227833601199E-3</c:v>
              </c:pt>
              <c:pt idx="13">
                <c:v>6.9077136313460902E-3</c:v>
              </c:pt>
              <c:pt idx="14">
                <c:v>7.8842737408056397E-3</c:v>
              </c:pt>
              <c:pt idx="15">
                <c:v>8.9658993517185304E-3</c:v>
              </c:pt>
              <c:pt idx="16">
                <c:v>1.0158528875160701E-2</c:v>
              </c:pt>
              <c:pt idx="17">
                <c:v>1.14676010249625E-2</c:v>
              </c:pt>
              <c:pt idx="18">
                <c:v>1.28979035641865E-2</c:v>
              </c:pt>
              <c:pt idx="19">
                <c:v>1.4453414956466499E-2</c:v>
              </c:pt>
              <c:pt idx="20">
                <c:v>1.6137141704632599E-2</c:v>
              </c:pt>
              <c:pt idx="21">
                <c:v>1.7950954628264799E-2</c:v>
              </c:pt>
              <c:pt idx="22">
                <c:v>1.9895427758549598E-2</c:v>
              </c:pt>
              <c:pt idx="23">
                <c:v>2.1969683893013899E-2</c:v>
              </c:pt>
              <c:pt idx="24">
                <c:v>2.4171251134299701E-2</c:v>
              </c:pt>
              <c:pt idx="25">
                <c:v>2.6495934916950702E-2</c:v>
              </c:pt>
              <c:pt idx="26">
                <c:v>2.89377100867504E-2</c:v>
              </c:pt>
              <c:pt idx="27">
                <c:v>3.1488637523768598E-2</c:v>
              </c:pt>
              <c:pt idx="28">
                <c:v>3.4138809581809502E-2</c:v>
              </c:pt>
              <c:pt idx="29">
                <c:v>3.6876328246732197E-2</c:v>
              </c:pt>
              <c:pt idx="30">
                <c:v>3.9687319392616903E-2</c:v>
              </c:pt>
              <c:pt idx="31">
                <c:v>4.2555985842163697E-2</c:v>
              </c:pt>
              <c:pt idx="32">
                <c:v>4.54647011262721E-2</c:v>
              </c:pt>
              <c:pt idx="33">
                <c:v>4.8394144903828498E-2</c:v>
              </c:pt>
              <c:pt idx="34">
                <c:v>5.1323479968648701E-2</c:v>
              </c:pt>
              <c:pt idx="35">
                <c:v>5.42305696640955E-2</c:v>
              </c:pt>
              <c:pt idx="36">
                <c:v>5.7092233379680897E-2</c:v>
              </c:pt>
              <c:pt idx="37">
                <c:v>5.9884536654219798E-2</c:v>
              </c:pt>
              <c:pt idx="38">
                <c:v>6.2583111295583804E-2</c:v>
              </c:pt>
              <c:pt idx="39">
                <c:v>6.5163499887537904E-2</c:v>
              </c:pt>
              <c:pt idx="40">
                <c:v>6.7601518128723101E-2</c:v>
              </c:pt>
              <c:pt idx="41">
                <c:v>6.98736276745308E-2</c:v>
              </c:pt>
              <c:pt idx="42">
                <c:v>7.1957311562524495E-2</c:v>
              </c:pt>
              <c:pt idx="43">
                <c:v>7.3831443923939394E-2</c:v>
              </c:pt>
              <c:pt idx="44">
                <c:v>7.5476645538598494E-2</c:v>
              </c:pt>
              <c:pt idx="45">
                <c:v>7.6875616891451698E-2</c:v>
              </c:pt>
              <c:pt idx="46">
                <c:v>7.8013440740257303E-2</c:v>
              </c:pt>
              <c:pt idx="47">
                <c:v>7.8877846800983697E-2</c:v>
              </c:pt>
              <c:pt idx="48">
                <c:v>7.9459431986348306E-2</c:v>
              </c:pt>
              <c:pt idx="49">
                <c:v>7.97518306707483E-2</c:v>
              </c:pt>
              <c:pt idx="50">
                <c:v>7.97518306707483E-2</c:v>
              </c:pt>
              <c:pt idx="51">
                <c:v>7.9459431986348306E-2</c:v>
              </c:pt>
              <c:pt idx="52">
                <c:v>7.8877846800983697E-2</c:v>
              </c:pt>
              <c:pt idx="53">
                <c:v>7.8013440740257303E-2</c:v>
              </c:pt>
              <c:pt idx="54">
                <c:v>7.6875616891451795E-2</c:v>
              </c:pt>
              <c:pt idx="55">
                <c:v>7.5476645538598605E-2</c:v>
              </c:pt>
              <c:pt idx="56">
                <c:v>7.3831443923939505E-2</c:v>
              </c:pt>
              <c:pt idx="57">
                <c:v>7.1957311562524703E-2</c:v>
              </c:pt>
              <c:pt idx="58">
                <c:v>6.9873627674530897E-2</c:v>
              </c:pt>
              <c:pt idx="59">
                <c:v>6.7601518128723295E-2</c:v>
              </c:pt>
              <c:pt idx="60">
                <c:v>6.5163499887538098E-2</c:v>
              </c:pt>
              <c:pt idx="61">
                <c:v>6.2583111295583999E-2</c:v>
              </c:pt>
              <c:pt idx="62">
                <c:v>5.988453665422E-2</c:v>
              </c:pt>
              <c:pt idx="63">
                <c:v>5.7092233379681001E-2</c:v>
              </c:pt>
              <c:pt idx="64">
                <c:v>5.4230569664095701E-2</c:v>
              </c:pt>
              <c:pt idx="65">
                <c:v>5.1323479968648902E-2</c:v>
              </c:pt>
              <c:pt idx="66">
                <c:v>4.8394144903828699E-2</c:v>
              </c:pt>
              <c:pt idx="67">
                <c:v>4.5464701126272301E-2</c:v>
              </c:pt>
              <c:pt idx="68">
                <c:v>4.2555985842163899E-2</c:v>
              </c:pt>
              <c:pt idx="69">
                <c:v>3.9687319392617097E-2</c:v>
              </c:pt>
              <c:pt idx="70">
                <c:v>3.6876328246732398E-2</c:v>
              </c:pt>
              <c:pt idx="71">
                <c:v>3.4138809581809697E-2</c:v>
              </c:pt>
              <c:pt idx="72">
                <c:v>3.1488637523768799E-2</c:v>
              </c:pt>
              <c:pt idx="73">
                <c:v>2.8937710086750602E-2</c:v>
              </c:pt>
              <c:pt idx="74">
                <c:v>2.6495934916950899E-2</c:v>
              </c:pt>
              <c:pt idx="75">
                <c:v>2.4171251134299802E-2</c:v>
              </c:pt>
              <c:pt idx="76">
                <c:v>2.19696838930141E-2</c:v>
              </c:pt>
              <c:pt idx="77">
                <c:v>1.98954277585498E-2</c:v>
              </c:pt>
              <c:pt idx="78">
                <c:v>1.79509546282649E-2</c:v>
              </c:pt>
              <c:pt idx="79">
                <c:v>1.6137141704632801E-2</c:v>
              </c:pt>
              <c:pt idx="80">
                <c:v>1.44534149564666E-2</c:v>
              </c:pt>
              <c:pt idx="81">
                <c:v>1.2897903564186601E-2</c:v>
              </c:pt>
              <c:pt idx="82">
                <c:v>1.1467601024962601E-2</c:v>
              </c:pt>
              <c:pt idx="83">
                <c:v>1.01585288751608E-2</c:v>
              </c:pt>
              <c:pt idx="84">
                <c:v>8.9658993517186102E-3</c:v>
              </c:pt>
              <c:pt idx="85">
                <c:v>7.8842737408057108E-3</c:v>
              </c:pt>
              <c:pt idx="86">
                <c:v>6.9077136313461596E-3</c:v>
              </c:pt>
              <c:pt idx="87">
                <c:v>6.0299227833601702E-3</c:v>
              </c:pt>
              <c:pt idx="88">
                <c:v>5.2443778187419403E-3</c:v>
              </c:pt>
              <c:pt idx="89">
                <c:v>4.5444464290191203E-3</c:v>
              </c:pt>
              <c:pt idx="90">
                <c:v>3.9234922571495202E-3</c:v>
              </c:pt>
              <c:pt idx="91">
                <c:v>3.37496603732448E-3</c:v>
              </c:pt>
              <c:pt idx="92">
                <c:v>2.8924829595268599E-3</c:v>
              </c:pt>
              <c:pt idx="93">
                <c:v>2.4698865583042502E-3</c:v>
              </c:pt>
              <c:pt idx="94">
                <c:v>2.1012997044300599E-3</c:v>
              </c:pt>
              <c:pt idx="95">
                <c:v>1.78116350268322E-3</c:v>
              </c:pt>
              <c:pt idx="96">
                <c:v>1.5042650697418801E-3</c:v>
              </c:pt>
              <c:pt idx="97">
                <c:v>1.2657552857165599E-3</c:v>
              </c:pt>
              <c:pt idx="98">
                <c:v>1.0611576850575301E-3</c:v>
              </c:pt>
              <c:pt idx="99">
                <c:v>8.8636968238761204E-4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3-4C50-4B7C-A50B-0610ACEC3586}"/>
            </c:ext>
          </c:extLst>
        </c:ser>
        <c:ser>
          <c:idx val="0"/>
          <c:order val="3"/>
          <c:tx>
            <c:v>Normal curve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100"/>
              <c:pt idx="0">
                <c:v>-3</c:v>
              </c:pt>
              <c:pt idx="1">
                <c:v>-2.9393939393939394</c:v>
              </c:pt>
              <c:pt idx="2">
                <c:v>-2.8787878787878789</c:v>
              </c:pt>
              <c:pt idx="3">
                <c:v>-2.8181818181818183</c:v>
              </c:pt>
              <c:pt idx="4">
                <c:v>-2.7575757575757578</c:v>
              </c:pt>
              <c:pt idx="5">
                <c:v>-2.6969696969696972</c:v>
              </c:pt>
              <c:pt idx="6">
                <c:v>-2.6363636363636367</c:v>
              </c:pt>
              <c:pt idx="7">
                <c:v>-2.5757575757575761</c:v>
              </c:pt>
              <c:pt idx="8">
                <c:v>-2.5151515151515156</c:v>
              </c:pt>
              <c:pt idx="9">
                <c:v>-2.454545454545455</c:v>
              </c:pt>
              <c:pt idx="10">
                <c:v>-2.3939393939393945</c:v>
              </c:pt>
              <c:pt idx="11">
                <c:v>-2.3333333333333339</c:v>
              </c:pt>
              <c:pt idx="12">
                <c:v>-2.2727272727272734</c:v>
              </c:pt>
              <c:pt idx="13">
                <c:v>-2.2121212121212128</c:v>
              </c:pt>
              <c:pt idx="14">
                <c:v>-2.1515151515151523</c:v>
              </c:pt>
              <c:pt idx="15">
                <c:v>-2.0909090909090917</c:v>
              </c:pt>
              <c:pt idx="16">
                <c:v>-2.0303030303030312</c:v>
              </c:pt>
              <c:pt idx="17">
                <c:v>-1.9696969696969706</c:v>
              </c:pt>
              <c:pt idx="18">
                <c:v>-1.9090909090909101</c:v>
              </c:pt>
              <c:pt idx="19">
                <c:v>-1.8484848484848495</c:v>
              </c:pt>
              <c:pt idx="20">
                <c:v>-1.787878787878789</c:v>
              </c:pt>
              <c:pt idx="21">
                <c:v>-1.7272727272727284</c:v>
              </c:pt>
              <c:pt idx="22">
                <c:v>-1.6666666666666679</c:v>
              </c:pt>
              <c:pt idx="23">
                <c:v>-1.6060606060606073</c:v>
              </c:pt>
              <c:pt idx="24">
                <c:v>-1.5454545454545467</c:v>
              </c:pt>
              <c:pt idx="25">
                <c:v>-1.4848484848484862</c:v>
              </c:pt>
              <c:pt idx="26">
                <c:v>-1.4242424242424256</c:v>
              </c:pt>
              <c:pt idx="27">
                <c:v>-1.3636363636363651</c:v>
              </c:pt>
              <c:pt idx="28">
                <c:v>-1.3030303030303045</c:v>
              </c:pt>
              <c:pt idx="29">
                <c:v>-1.242424242424244</c:v>
              </c:pt>
              <c:pt idx="30">
                <c:v>-1.1818181818181834</c:v>
              </c:pt>
              <c:pt idx="31">
                <c:v>-1.1212121212121229</c:v>
              </c:pt>
              <c:pt idx="32">
                <c:v>-1.0606060606060623</c:v>
              </c:pt>
              <c:pt idx="33">
                <c:v>-1.0000000000000018</c:v>
              </c:pt>
              <c:pt idx="34">
                <c:v>-0.93939393939394122</c:v>
              </c:pt>
              <c:pt idx="35">
                <c:v>-0.87878787878788067</c:v>
              </c:pt>
              <c:pt idx="36">
                <c:v>-0.81818181818182012</c:v>
              </c:pt>
              <c:pt idx="37">
                <c:v>-0.75757575757575957</c:v>
              </c:pt>
              <c:pt idx="38">
                <c:v>-0.69696969696969902</c:v>
              </c:pt>
              <c:pt idx="39">
                <c:v>-0.63636363636363846</c:v>
              </c:pt>
              <c:pt idx="40">
                <c:v>-0.57575757575757791</c:v>
              </c:pt>
              <c:pt idx="41">
                <c:v>-0.51515151515151736</c:v>
              </c:pt>
              <c:pt idx="42">
                <c:v>-0.45454545454545675</c:v>
              </c:pt>
              <c:pt idx="43">
                <c:v>-0.39393939393939614</c:v>
              </c:pt>
              <c:pt idx="44">
                <c:v>-0.33333333333333554</c:v>
              </c:pt>
              <c:pt idx="45">
                <c:v>-0.27272727272727493</c:v>
              </c:pt>
              <c:pt idx="46">
                <c:v>-0.21212121212121432</c:v>
              </c:pt>
              <c:pt idx="47">
                <c:v>-0.15151515151515371</c:v>
              </c:pt>
              <c:pt idx="48">
                <c:v>-9.0909090909093104E-2</c:v>
              </c:pt>
              <c:pt idx="49">
                <c:v>-3.0303030303032497E-2</c:v>
              </c:pt>
              <c:pt idx="50">
                <c:v>3.0303030303028111E-2</c:v>
              </c:pt>
              <c:pt idx="51">
                <c:v>9.0909090909088719E-2</c:v>
              </c:pt>
              <c:pt idx="52">
                <c:v>0.15151515151514933</c:v>
              </c:pt>
              <c:pt idx="53">
                <c:v>0.21212121212120993</c:v>
              </c:pt>
              <c:pt idx="54">
                <c:v>0.27272727272727054</c:v>
              </c:pt>
              <c:pt idx="55">
                <c:v>0.33333333333333115</c:v>
              </c:pt>
              <c:pt idx="56">
                <c:v>0.39393939393939176</c:v>
              </c:pt>
              <c:pt idx="57">
                <c:v>0.45454545454545237</c:v>
              </c:pt>
              <c:pt idx="58">
                <c:v>0.51515151515151292</c:v>
              </c:pt>
              <c:pt idx="59">
                <c:v>0.57575757575757347</c:v>
              </c:pt>
              <c:pt idx="60">
                <c:v>0.63636363636363402</c:v>
              </c:pt>
              <c:pt idx="61">
                <c:v>0.69696969696969457</c:v>
              </c:pt>
              <c:pt idx="62">
                <c:v>0.75757575757575513</c:v>
              </c:pt>
              <c:pt idx="63">
                <c:v>0.81818181818181568</c:v>
              </c:pt>
              <c:pt idx="64">
                <c:v>0.87878787878787623</c:v>
              </c:pt>
              <c:pt idx="65">
                <c:v>0.93939393939393678</c:v>
              </c:pt>
              <c:pt idx="66">
                <c:v>0.99999999999999734</c:v>
              </c:pt>
              <c:pt idx="67">
                <c:v>1.0606060606060579</c:v>
              </c:pt>
              <c:pt idx="68">
                <c:v>1.1212121212121184</c:v>
              </c:pt>
              <c:pt idx="69">
                <c:v>1.181818181818179</c:v>
              </c:pt>
              <c:pt idx="70">
                <c:v>1.2424242424242395</c:v>
              </c:pt>
              <c:pt idx="71">
                <c:v>1.3030303030303001</c:v>
              </c:pt>
              <c:pt idx="72">
                <c:v>1.3636363636363606</c:v>
              </c:pt>
              <c:pt idx="73">
                <c:v>1.4242424242424212</c:v>
              </c:pt>
              <c:pt idx="74">
                <c:v>1.4848484848484818</c:v>
              </c:pt>
              <c:pt idx="75">
                <c:v>1.5454545454545423</c:v>
              </c:pt>
              <c:pt idx="76">
                <c:v>1.6060606060606029</c:v>
              </c:pt>
              <c:pt idx="77">
                <c:v>1.6666666666666634</c:v>
              </c:pt>
              <c:pt idx="78">
                <c:v>1.727272727272724</c:v>
              </c:pt>
              <c:pt idx="79">
                <c:v>1.7878787878787845</c:v>
              </c:pt>
              <c:pt idx="80">
                <c:v>1.8484848484848451</c:v>
              </c:pt>
              <c:pt idx="81">
                <c:v>1.9090909090909056</c:v>
              </c:pt>
              <c:pt idx="82">
                <c:v>1.9696969696969662</c:v>
              </c:pt>
              <c:pt idx="83">
                <c:v>2.0303030303030267</c:v>
              </c:pt>
              <c:pt idx="84">
                <c:v>2.0909090909090873</c:v>
              </c:pt>
              <c:pt idx="85">
                <c:v>2.1515151515151478</c:v>
              </c:pt>
              <c:pt idx="86">
                <c:v>2.2121212121212084</c:v>
              </c:pt>
              <c:pt idx="87">
                <c:v>2.2727272727272689</c:v>
              </c:pt>
              <c:pt idx="88">
                <c:v>2.3333333333333295</c:v>
              </c:pt>
              <c:pt idx="89">
                <c:v>2.39393939393939</c:v>
              </c:pt>
              <c:pt idx="90">
                <c:v>2.4545454545454506</c:v>
              </c:pt>
              <c:pt idx="91">
                <c:v>2.5151515151515111</c:v>
              </c:pt>
              <c:pt idx="92">
                <c:v>2.5757575757575717</c:v>
              </c:pt>
              <c:pt idx="93">
                <c:v>2.6363636363636322</c:v>
              </c:pt>
              <c:pt idx="94">
                <c:v>2.6969696969696928</c:v>
              </c:pt>
              <c:pt idx="95">
                <c:v>2.7575757575757534</c:v>
              </c:pt>
              <c:pt idx="96">
                <c:v>2.8181818181818139</c:v>
              </c:pt>
              <c:pt idx="97">
                <c:v>2.8787878787878745</c:v>
              </c:pt>
              <c:pt idx="98">
                <c:v>2.939393939393935</c:v>
              </c:pt>
              <c:pt idx="99">
                <c:v>2.9999999999999956</c:v>
              </c:pt>
            </c:numLit>
          </c:xVal>
          <c:yVal>
            <c:numLit>
              <c:formatCode>General</c:formatCode>
              <c:ptCount val="100"/>
              <c:pt idx="0">
                <c:v>8.8636968238760142E-4</c:v>
              </c:pt>
              <c:pt idx="1">
                <c:v>1.0611576850575203E-3</c:v>
              </c:pt>
              <c:pt idx="2">
                <c:v>1.2657552857165532E-3</c:v>
              </c:pt>
              <c:pt idx="3">
                <c:v>1.5042650697418638E-3</c:v>
              </c:pt>
              <c:pt idx="4">
                <c:v>1.7811635026832074E-3</c:v>
              </c:pt>
              <c:pt idx="5">
                <c:v>2.1012997044300404E-3</c:v>
              </c:pt>
              <c:pt idx="6">
                <c:v>2.4698865583042194E-3</c:v>
              </c:pt>
              <c:pt idx="7">
                <c:v>2.8924829595268352E-3</c:v>
              </c:pt>
              <c:pt idx="8">
                <c:v>3.3749660373244457E-3</c:v>
              </c:pt>
              <c:pt idx="9">
                <c:v>3.9234922571494751E-3</c:v>
              </c:pt>
              <c:pt idx="10">
                <c:v>4.5444464290190804E-3</c:v>
              </c:pt>
              <c:pt idx="11">
                <c:v>5.2443778187418934E-3</c:v>
              </c:pt>
              <c:pt idx="12">
                <c:v>6.0299227833601216E-3</c:v>
              </c:pt>
              <c:pt idx="13">
                <c:v>6.9077136313460989E-3</c:v>
              </c:pt>
              <c:pt idx="14">
                <c:v>7.8842737408056432E-3</c:v>
              </c:pt>
              <c:pt idx="15">
                <c:v>8.9658993517185304E-3</c:v>
              </c:pt>
              <c:pt idx="16">
                <c:v>1.0158528875160791E-2</c:v>
              </c:pt>
              <c:pt idx="17">
                <c:v>1.1467601024962562E-2</c:v>
              </c:pt>
              <c:pt idx="18">
                <c:v>1.2897903564186533E-2</c:v>
              </c:pt>
              <c:pt idx="19">
                <c:v>1.445341495646651E-2</c:v>
              </c:pt>
              <c:pt idx="20">
                <c:v>1.6137141704632697E-2</c:v>
              </c:pt>
              <c:pt idx="21">
                <c:v>1.795095462826482E-2</c:v>
              </c:pt>
              <c:pt idx="22">
                <c:v>1.9895427758549696E-2</c:v>
              </c:pt>
              <c:pt idx="23">
                <c:v>2.1969683893013976E-2</c:v>
              </c:pt>
              <c:pt idx="24">
                <c:v>2.4171251134299729E-2</c:v>
              </c:pt>
              <c:pt idx="25">
                <c:v>2.6495934916950729E-2</c:v>
              </c:pt>
              <c:pt idx="26">
                <c:v>2.8937710086750452E-2</c:v>
              </c:pt>
              <c:pt idx="27">
                <c:v>3.1488637523768674E-2</c:v>
              </c:pt>
              <c:pt idx="28">
                <c:v>3.4138809581809544E-2</c:v>
              </c:pt>
              <c:pt idx="29">
                <c:v>3.6876328246732218E-2</c:v>
              </c:pt>
              <c:pt idx="30">
                <c:v>3.9687319392616965E-2</c:v>
              </c:pt>
              <c:pt idx="31">
                <c:v>4.2555985842163746E-2</c:v>
              </c:pt>
              <c:pt idx="32">
                <c:v>4.54647011262721E-2</c:v>
              </c:pt>
              <c:pt idx="33">
                <c:v>4.8394144903828575E-2</c:v>
              </c:pt>
              <c:pt idx="34">
                <c:v>5.1323479968648729E-2</c:v>
              </c:pt>
              <c:pt idx="35">
                <c:v>5.4230569664095528E-2</c:v>
              </c:pt>
              <c:pt idx="36">
                <c:v>5.7092233379680904E-2</c:v>
              </c:pt>
              <c:pt idx="37">
                <c:v>5.9884536654219854E-2</c:v>
              </c:pt>
              <c:pt idx="38">
                <c:v>6.2583111295583846E-2</c:v>
              </c:pt>
              <c:pt idx="39">
                <c:v>6.5163499887537904E-2</c:v>
              </c:pt>
              <c:pt idx="40">
                <c:v>6.7601518128723156E-2</c:v>
              </c:pt>
              <c:pt idx="41">
                <c:v>6.9873627674530814E-2</c:v>
              </c:pt>
              <c:pt idx="42">
                <c:v>7.1957311562524578E-2</c:v>
              </c:pt>
              <c:pt idx="43">
                <c:v>7.3831443923939422E-2</c:v>
              </c:pt>
              <c:pt idx="44">
                <c:v>7.5476645538598577E-2</c:v>
              </c:pt>
              <c:pt idx="45">
                <c:v>7.687561689145174E-2</c:v>
              </c:pt>
              <c:pt idx="46">
                <c:v>7.8013440740257303E-2</c:v>
              </c:pt>
              <c:pt idx="47">
                <c:v>7.8877846800983739E-2</c:v>
              </c:pt>
              <c:pt idx="48">
                <c:v>7.9459431986348333E-2</c:v>
              </c:pt>
              <c:pt idx="49">
                <c:v>7.9751830670748342E-2</c:v>
              </c:pt>
              <c:pt idx="50">
                <c:v>7.9751830670748342E-2</c:v>
              </c:pt>
              <c:pt idx="51">
                <c:v>7.9459431986348361E-2</c:v>
              </c:pt>
              <c:pt idx="52">
                <c:v>7.8877846800983781E-2</c:v>
              </c:pt>
              <c:pt idx="53">
                <c:v>7.8013440740257387E-2</c:v>
              </c:pt>
              <c:pt idx="54">
                <c:v>7.6875616891451823E-2</c:v>
              </c:pt>
              <c:pt idx="55">
                <c:v>7.5476645538598675E-2</c:v>
              </c:pt>
              <c:pt idx="56">
                <c:v>7.3831443923939546E-2</c:v>
              </c:pt>
              <c:pt idx="57">
                <c:v>7.1957311562524717E-2</c:v>
              </c:pt>
              <c:pt idx="58">
                <c:v>6.9873627674530966E-2</c:v>
              </c:pt>
              <c:pt idx="59">
                <c:v>6.7601518128723323E-2</c:v>
              </c:pt>
              <c:pt idx="60">
                <c:v>6.5163499887538112E-2</c:v>
              </c:pt>
              <c:pt idx="61">
                <c:v>6.2583111295584026E-2</c:v>
              </c:pt>
              <c:pt idx="62">
                <c:v>5.9884536654220055E-2</c:v>
              </c:pt>
              <c:pt idx="63">
                <c:v>5.7092233379681098E-2</c:v>
              </c:pt>
              <c:pt idx="64">
                <c:v>5.423056966409575E-2</c:v>
              </c:pt>
              <c:pt idx="65">
                <c:v>5.132347996864893E-2</c:v>
              </c:pt>
              <c:pt idx="66">
                <c:v>4.8394144903828797E-2</c:v>
              </c:pt>
              <c:pt idx="67">
                <c:v>4.5464701126272308E-2</c:v>
              </c:pt>
              <c:pt idx="68">
                <c:v>4.2555985842163968E-2</c:v>
              </c:pt>
              <c:pt idx="69">
                <c:v>3.968731939261716E-2</c:v>
              </c:pt>
              <c:pt idx="70">
                <c:v>3.6876328246732433E-2</c:v>
              </c:pt>
              <c:pt idx="71">
                <c:v>3.4138809581809731E-2</c:v>
              </c:pt>
              <c:pt idx="72">
                <c:v>3.1488637523768868E-2</c:v>
              </c:pt>
              <c:pt idx="73">
                <c:v>2.8937710086750622E-2</c:v>
              </c:pt>
              <c:pt idx="74">
                <c:v>2.6495934916950906E-2</c:v>
              </c:pt>
              <c:pt idx="75">
                <c:v>2.4171251134299888E-2</c:v>
              </c:pt>
              <c:pt idx="76">
                <c:v>2.1969683893014146E-2</c:v>
              </c:pt>
              <c:pt idx="77">
                <c:v>1.9895427758549841E-2</c:v>
              </c:pt>
              <c:pt idx="78">
                <c:v>1.7950954628264959E-2</c:v>
              </c:pt>
              <c:pt idx="79">
                <c:v>1.6137141704632818E-2</c:v>
              </c:pt>
              <c:pt idx="80">
                <c:v>1.4453414956466638E-2</c:v>
              </c:pt>
              <c:pt idx="81">
                <c:v>1.2897903564186641E-2</c:v>
              </c:pt>
              <c:pt idx="82">
                <c:v>1.1467601024962668E-2</c:v>
              </c:pt>
              <c:pt idx="83">
                <c:v>1.0158528875160881E-2</c:v>
              </c:pt>
              <c:pt idx="84">
                <c:v>8.9658993517186137E-3</c:v>
              </c:pt>
              <c:pt idx="85">
                <c:v>7.8842737408057161E-3</c:v>
              </c:pt>
              <c:pt idx="86">
                <c:v>6.9077136313461691E-3</c:v>
              </c:pt>
              <c:pt idx="87">
                <c:v>6.0299227833601771E-3</c:v>
              </c:pt>
              <c:pt idx="88">
                <c:v>5.244377818741949E-3</c:v>
              </c:pt>
              <c:pt idx="89">
                <c:v>4.5444464290191264E-3</c:v>
              </c:pt>
              <c:pt idx="90">
                <c:v>3.9234922571495211E-3</c:v>
              </c:pt>
              <c:pt idx="91">
                <c:v>3.3749660373244817E-3</c:v>
              </c:pt>
              <c:pt idx="92">
                <c:v>2.8924829595268647E-3</c:v>
              </c:pt>
              <c:pt idx="93">
                <c:v>2.4698865583042537E-3</c:v>
              </c:pt>
              <c:pt idx="94">
                <c:v>2.1012997044300664E-3</c:v>
              </c:pt>
              <c:pt idx="95">
                <c:v>1.7811635026832272E-3</c:v>
              </c:pt>
              <c:pt idx="96">
                <c:v>1.5042650697418866E-3</c:v>
              </c:pt>
              <c:pt idx="97">
                <c:v>1.2657552857165656E-3</c:v>
              </c:pt>
              <c:pt idx="98">
                <c:v>1.0611576850575353E-3</c:v>
              </c:pt>
              <c:pt idx="99">
                <c:v>8.8636968238761248E-4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5-4C50-4B7C-A50B-0610ACEC3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382872"/>
        <c:axId val="266380520"/>
      </c:scatterChart>
      <c:valAx>
        <c:axId val="266382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6380520"/>
        <c:crosses val="autoZero"/>
        <c:crossBetween val="midCat"/>
      </c:valAx>
      <c:valAx>
        <c:axId val="2663805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66382872"/>
        <c:crosses val="autoZero"/>
        <c:crossBetween val="midCat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Norrmal curve</a:t>
            </a:r>
          </a:p>
        </c:rich>
      </c:tx>
      <c:layout>
        <c:manualLayout>
          <c:xMode val="edge"/>
          <c:yMode val="edge"/>
          <c:x val="0.43469867436161119"/>
          <c:y val="3.59477124183006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885071890746626E-2"/>
          <c:y val="0.18954308856428898"/>
          <c:w val="0.91618108130231424"/>
          <c:h val="0.67647274711737615"/>
        </c:manualLayout>
      </c:layout>
      <c:scatterChart>
        <c:scatterStyle val="smoothMarker"/>
        <c:varyColors val="0"/>
        <c:ser>
          <c:idx val="1"/>
          <c:order val="0"/>
          <c:tx>
            <c:v>Normal curve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100"/>
              <c:pt idx="0">
                <c:v>-3</c:v>
              </c:pt>
              <c:pt idx="1">
                <c:v>-2.9393939393939301</c:v>
              </c:pt>
              <c:pt idx="2">
                <c:v>-2.87878787878787</c:v>
              </c:pt>
              <c:pt idx="3">
                <c:v>-2.8181818181818099</c:v>
              </c:pt>
              <c:pt idx="4">
                <c:v>-2.7575757575757498</c:v>
              </c:pt>
              <c:pt idx="5">
                <c:v>-2.6969696969696901</c:v>
              </c:pt>
              <c:pt idx="6">
                <c:v>-2.63636363636363</c:v>
              </c:pt>
              <c:pt idx="7">
                <c:v>-2.5757575757575699</c:v>
              </c:pt>
              <c:pt idx="8">
                <c:v>-2.5151515151515098</c:v>
              </c:pt>
              <c:pt idx="9">
                <c:v>-2.4545454545454501</c:v>
              </c:pt>
              <c:pt idx="10">
                <c:v>-2.39393939393939</c:v>
              </c:pt>
              <c:pt idx="11">
                <c:v>-2.3333333333333299</c:v>
              </c:pt>
              <c:pt idx="12">
                <c:v>-2.2727272727272698</c:v>
              </c:pt>
              <c:pt idx="13">
                <c:v>-2.2121212121212102</c:v>
              </c:pt>
              <c:pt idx="14">
                <c:v>-2.15151515151515</c:v>
              </c:pt>
              <c:pt idx="15">
                <c:v>-2.0909090909090899</c:v>
              </c:pt>
              <c:pt idx="16">
                <c:v>-2.0303030303030298</c:v>
              </c:pt>
              <c:pt idx="17">
                <c:v>-1.9696969696969699</c:v>
              </c:pt>
              <c:pt idx="18">
                <c:v>-1.9090909090909101</c:v>
              </c:pt>
              <c:pt idx="19">
                <c:v>-1.84848484848484</c:v>
              </c:pt>
              <c:pt idx="20">
                <c:v>-1.7878787878787801</c:v>
              </c:pt>
              <c:pt idx="21">
                <c:v>-1.72727272727272</c:v>
              </c:pt>
              <c:pt idx="22">
                <c:v>-1.6666666666666601</c:v>
              </c:pt>
              <c:pt idx="23">
                <c:v>-1.6060606060606</c:v>
              </c:pt>
              <c:pt idx="24">
                <c:v>-1.5454545454545401</c:v>
              </c:pt>
              <c:pt idx="25">
                <c:v>-1.48484848484848</c:v>
              </c:pt>
              <c:pt idx="26">
                <c:v>-1.4242424242424201</c:v>
              </c:pt>
              <c:pt idx="27">
                <c:v>-1.36363636363636</c:v>
              </c:pt>
              <c:pt idx="28">
                <c:v>-1.3030303030303001</c:v>
              </c:pt>
              <c:pt idx="29">
                <c:v>-1.24242424242424</c:v>
              </c:pt>
              <c:pt idx="30">
                <c:v>-1.1818181818181801</c:v>
              </c:pt>
              <c:pt idx="31">
                <c:v>-1.12121212121212</c:v>
              </c:pt>
              <c:pt idx="32">
                <c:v>-1.0606060606060601</c:v>
              </c:pt>
              <c:pt idx="33">
                <c:v>-1</c:v>
              </c:pt>
              <c:pt idx="34">
                <c:v>-0.939393939393941</c:v>
              </c:pt>
              <c:pt idx="35">
                <c:v>-0.87878787878788001</c:v>
              </c:pt>
              <c:pt idx="36">
                <c:v>-0.81818181818182001</c:v>
              </c:pt>
              <c:pt idx="37">
                <c:v>-0.75757575757575901</c:v>
              </c:pt>
              <c:pt idx="38">
                <c:v>-0.69696969696969902</c:v>
              </c:pt>
              <c:pt idx="39">
                <c:v>-0.63636363636363802</c:v>
              </c:pt>
              <c:pt idx="40">
                <c:v>-0.57575757575757702</c:v>
              </c:pt>
              <c:pt idx="41">
                <c:v>-0.51515151515151703</c:v>
              </c:pt>
              <c:pt idx="42">
                <c:v>-0.45454545454545597</c:v>
              </c:pt>
              <c:pt idx="43">
                <c:v>-0.39393939393939598</c:v>
              </c:pt>
              <c:pt idx="44">
                <c:v>-0.33333333333333498</c:v>
              </c:pt>
              <c:pt idx="45">
                <c:v>-0.27272727272727398</c:v>
              </c:pt>
              <c:pt idx="46">
                <c:v>-0.21212121212121399</c:v>
              </c:pt>
              <c:pt idx="47">
                <c:v>-0.15151515151515299</c:v>
              </c:pt>
              <c:pt idx="48">
                <c:v>-9.0909090909093104E-2</c:v>
              </c:pt>
              <c:pt idx="49">
                <c:v>-3.0303030303032399E-2</c:v>
              </c:pt>
              <c:pt idx="50">
                <c:v>3.0303030303028101E-2</c:v>
              </c:pt>
              <c:pt idx="51">
                <c:v>9.0909090909088705E-2</c:v>
              </c:pt>
              <c:pt idx="52">
                <c:v>0.15151515151514899</c:v>
              </c:pt>
              <c:pt idx="53">
                <c:v>0.21212121212120899</c:v>
              </c:pt>
              <c:pt idx="54">
                <c:v>0.27272727272726999</c:v>
              </c:pt>
              <c:pt idx="55">
                <c:v>0.33333333333333098</c:v>
              </c:pt>
              <c:pt idx="56">
                <c:v>0.39393939393939098</c:v>
              </c:pt>
              <c:pt idx="57">
                <c:v>0.45454545454545198</c:v>
              </c:pt>
              <c:pt idx="58">
                <c:v>0.51515151515151203</c:v>
              </c:pt>
              <c:pt idx="59">
                <c:v>0.57575757575757303</c:v>
              </c:pt>
              <c:pt idx="60">
                <c:v>0.63636363636363402</c:v>
              </c:pt>
              <c:pt idx="61">
                <c:v>0.69696969696969402</c:v>
              </c:pt>
              <c:pt idx="62">
                <c:v>0.75757575757575502</c:v>
              </c:pt>
              <c:pt idx="63">
                <c:v>0.81818181818181501</c:v>
              </c:pt>
              <c:pt idx="64">
                <c:v>0.87878787878787601</c:v>
              </c:pt>
              <c:pt idx="65">
                <c:v>0.93939393939393601</c:v>
              </c:pt>
              <c:pt idx="66">
                <c:v>0.999999999999997</c:v>
              </c:pt>
              <c:pt idx="67">
                <c:v>1.0606060606060499</c:v>
              </c:pt>
              <c:pt idx="68">
                <c:v>1.12121212121211</c:v>
              </c:pt>
              <c:pt idx="69">
                <c:v>1.1818181818181701</c:v>
              </c:pt>
              <c:pt idx="70">
                <c:v>1.24242424242423</c:v>
              </c:pt>
              <c:pt idx="71">
                <c:v>1.3030303030303001</c:v>
              </c:pt>
              <c:pt idx="72">
                <c:v>1.36363636363636</c:v>
              </c:pt>
              <c:pt idx="73">
                <c:v>1.4242424242424201</c:v>
              </c:pt>
              <c:pt idx="74">
                <c:v>1.48484848484848</c:v>
              </c:pt>
              <c:pt idx="75">
                <c:v>1.5454545454545401</c:v>
              </c:pt>
              <c:pt idx="76">
                <c:v>1.6060606060606</c:v>
              </c:pt>
              <c:pt idx="77">
                <c:v>1.6666666666666601</c:v>
              </c:pt>
              <c:pt idx="78">
                <c:v>1.72727272727272</c:v>
              </c:pt>
              <c:pt idx="79">
                <c:v>1.7878787878787801</c:v>
              </c:pt>
              <c:pt idx="80">
                <c:v>1.84848484848484</c:v>
              </c:pt>
              <c:pt idx="81">
                <c:v>1.9090909090909001</c:v>
              </c:pt>
              <c:pt idx="82">
                <c:v>1.96969696969696</c:v>
              </c:pt>
              <c:pt idx="83">
                <c:v>2.0303030303030201</c:v>
              </c:pt>
              <c:pt idx="84">
                <c:v>2.0909090909090802</c:v>
              </c:pt>
              <c:pt idx="85">
                <c:v>2.1515151515151398</c:v>
              </c:pt>
              <c:pt idx="86">
                <c:v>2.2121212121211999</c:v>
              </c:pt>
              <c:pt idx="87">
                <c:v>2.2727272727272601</c:v>
              </c:pt>
              <c:pt idx="88">
                <c:v>2.3333333333333202</c:v>
              </c:pt>
              <c:pt idx="89">
                <c:v>2.39393939393939</c:v>
              </c:pt>
              <c:pt idx="90">
                <c:v>2.4545454545454501</c:v>
              </c:pt>
              <c:pt idx="91">
                <c:v>2.5151515151515098</c:v>
              </c:pt>
              <c:pt idx="92">
                <c:v>2.5757575757575699</c:v>
              </c:pt>
              <c:pt idx="93">
                <c:v>2.63636363636363</c:v>
              </c:pt>
              <c:pt idx="94">
                <c:v>2.6969696969696901</c:v>
              </c:pt>
              <c:pt idx="95">
                <c:v>2.7575757575757498</c:v>
              </c:pt>
              <c:pt idx="96">
                <c:v>2.8181818181818099</c:v>
              </c:pt>
              <c:pt idx="97">
                <c:v>2.87878787878787</c:v>
              </c:pt>
              <c:pt idx="98">
                <c:v>2.9393939393939301</c:v>
              </c:pt>
              <c:pt idx="99">
                <c:v>2.9999999999999898</c:v>
              </c:pt>
            </c:numLit>
          </c:xVal>
          <c:yVal>
            <c:numLit>
              <c:formatCode>General</c:formatCode>
              <c:ptCount val="100"/>
              <c:pt idx="0">
                <c:v>8.8636968238760099E-4</c:v>
              </c:pt>
              <c:pt idx="1">
                <c:v>1.0611576850575199E-3</c:v>
              </c:pt>
              <c:pt idx="2">
                <c:v>1.2657552857165499E-3</c:v>
              </c:pt>
              <c:pt idx="3">
                <c:v>1.5042650697418599E-3</c:v>
              </c:pt>
              <c:pt idx="4">
                <c:v>1.7811635026832001E-3</c:v>
              </c:pt>
              <c:pt idx="5">
                <c:v>2.10129970443004E-3</c:v>
              </c:pt>
              <c:pt idx="6">
                <c:v>2.4698865583042099E-3</c:v>
              </c:pt>
              <c:pt idx="7">
                <c:v>2.89248295952683E-3</c:v>
              </c:pt>
              <c:pt idx="8">
                <c:v>3.3749660373244401E-3</c:v>
              </c:pt>
              <c:pt idx="9">
                <c:v>3.9234922571494699E-3</c:v>
              </c:pt>
              <c:pt idx="10">
                <c:v>4.5444464290190804E-3</c:v>
              </c:pt>
              <c:pt idx="11">
                <c:v>5.24437781874189E-3</c:v>
              </c:pt>
              <c:pt idx="12">
                <c:v>6.0299227833601199E-3</c:v>
              </c:pt>
              <c:pt idx="13">
                <c:v>6.9077136313460902E-3</c:v>
              </c:pt>
              <c:pt idx="14">
                <c:v>7.8842737408056397E-3</c:v>
              </c:pt>
              <c:pt idx="15">
                <c:v>8.9658993517185304E-3</c:v>
              </c:pt>
              <c:pt idx="16">
                <c:v>1.0158528875160701E-2</c:v>
              </c:pt>
              <c:pt idx="17">
                <c:v>1.14676010249625E-2</c:v>
              </c:pt>
              <c:pt idx="18">
                <c:v>1.28979035641865E-2</c:v>
              </c:pt>
              <c:pt idx="19">
                <c:v>1.4453414956466499E-2</c:v>
              </c:pt>
              <c:pt idx="20">
                <c:v>1.6137141704632599E-2</c:v>
              </c:pt>
              <c:pt idx="21">
                <c:v>1.7950954628264799E-2</c:v>
              </c:pt>
              <c:pt idx="22">
                <c:v>1.9895427758549598E-2</c:v>
              </c:pt>
              <c:pt idx="23">
                <c:v>2.1969683893013899E-2</c:v>
              </c:pt>
              <c:pt idx="24">
                <c:v>2.4171251134299701E-2</c:v>
              </c:pt>
              <c:pt idx="25">
                <c:v>2.6495934916950702E-2</c:v>
              </c:pt>
              <c:pt idx="26">
                <c:v>2.89377100867504E-2</c:v>
              </c:pt>
              <c:pt idx="27">
                <c:v>3.1488637523768598E-2</c:v>
              </c:pt>
              <c:pt idx="28">
                <c:v>3.4138809581809502E-2</c:v>
              </c:pt>
              <c:pt idx="29">
                <c:v>3.6876328246732197E-2</c:v>
              </c:pt>
              <c:pt idx="30">
                <c:v>3.9687319392616903E-2</c:v>
              </c:pt>
              <c:pt idx="31">
                <c:v>4.2555985842163697E-2</c:v>
              </c:pt>
              <c:pt idx="32">
                <c:v>4.54647011262721E-2</c:v>
              </c:pt>
              <c:pt idx="33">
                <c:v>4.8394144903828498E-2</c:v>
              </c:pt>
              <c:pt idx="34">
                <c:v>5.1323479968648701E-2</c:v>
              </c:pt>
              <c:pt idx="35">
                <c:v>5.42305696640955E-2</c:v>
              </c:pt>
              <c:pt idx="36">
                <c:v>5.7092233379680897E-2</c:v>
              </c:pt>
              <c:pt idx="37">
                <c:v>5.9884536654219798E-2</c:v>
              </c:pt>
              <c:pt idx="38">
                <c:v>6.2583111295583804E-2</c:v>
              </c:pt>
              <c:pt idx="39">
                <c:v>6.5163499887537904E-2</c:v>
              </c:pt>
              <c:pt idx="40">
                <c:v>6.7601518128723101E-2</c:v>
              </c:pt>
              <c:pt idx="41">
                <c:v>6.98736276745308E-2</c:v>
              </c:pt>
              <c:pt idx="42">
                <c:v>7.1957311562524495E-2</c:v>
              </c:pt>
              <c:pt idx="43">
                <c:v>7.3831443923939394E-2</c:v>
              </c:pt>
              <c:pt idx="44">
                <c:v>7.5476645538598494E-2</c:v>
              </c:pt>
              <c:pt idx="45">
                <c:v>7.6875616891451698E-2</c:v>
              </c:pt>
              <c:pt idx="46">
                <c:v>7.8013440740257303E-2</c:v>
              </c:pt>
              <c:pt idx="47">
                <c:v>7.8877846800983697E-2</c:v>
              </c:pt>
              <c:pt idx="48">
                <c:v>7.9459431986348306E-2</c:v>
              </c:pt>
              <c:pt idx="49">
                <c:v>7.97518306707483E-2</c:v>
              </c:pt>
              <c:pt idx="50">
                <c:v>7.97518306707483E-2</c:v>
              </c:pt>
              <c:pt idx="51">
                <c:v>7.9459431986348306E-2</c:v>
              </c:pt>
              <c:pt idx="52">
                <c:v>7.8877846800983697E-2</c:v>
              </c:pt>
              <c:pt idx="53">
                <c:v>7.8013440740257303E-2</c:v>
              </c:pt>
              <c:pt idx="54">
                <c:v>7.6875616891451795E-2</c:v>
              </c:pt>
              <c:pt idx="55">
                <c:v>7.5476645538598605E-2</c:v>
              </c:pt>
              <c:pt idx="56">
                <c:v>7.3831443923939505E-2</c:v>
              </c:pt>
              <c:pt idx="57">
                <c:v>7.1957311562524703E-2</c:v>
              </c:pt>
              <c:pt idx="58">
                <c:v>6.9873627674530897E-2</c:v>
              </c:pt>
              <c:pt idx="59">
                <c:v>6.7601518128723295E-2</c:v>
              </c:pt>
              <c:pt idx="60">
                <c:v>6.5163499887538098E-2</c:v>
              </c:pt>
              <c:pt idx="61">
                <c:v>6.2583111295583999E-2</c:v>
              </c:pt>
              <c:pt idx="62">
                <c:v>5.988453665422E-2</c:v>
              </c:pt>
              <c:pt idx="63">
                <c:v>5.7092233379681001E-2</c:v>
              </c:pt>
              <c:pt idx="64">
                <c:v>5.4230569664095701E-2</c:v>
              </c:pt>
              <c:pt idx="65">
                <c:v>5.1323479968648902E-2</c:v>
              </c:pt>
              <c:pt idx="66">
                <c:v>4.8394144903828699E-2</c:v>
              </c:pt>
              <c:pt idx="67">
                <c:v>4.5464701126272301E-2</c:v>
              </c:pt>
              <c:pt idx="68">
                <c:v>4.2555985842163899E-2</c:v>
              </c:pt>
              <c:pt idx="69">
                <c:v>3.9687319392617097E-2</c:v>
              </c:pt>
              <c:pt idx="70">
                <c:v>3.6876328246732398E-2</c:v>
              </c:pt>
              <c:pt idx="71">
                <c:v>3.4138809581809697E-2</c:v>
              </c:pt>
              <c:pt idx="72">
                <c:v>3.1488637523768799E-2</c:v>
              </c:pt>
              <c:pt idx="73">
                <c:v>2.8937710086750602E-2</c:v>
              </c:pt>
              <c:pt idx="74">
                <c:v>2.6495934916950899E-2</c:v>
              </c:pt>
              <c:pt idx="75">
                <c:v>2.4171251134299802E-2</c:v>
              </c:pt>
              <c:pt idx="76">
                <c:v>2.19696838930141E-2</c:v>
              </c:pt>
              <c:pt idx="77">
                <c:v>1.98954277585498E-2</c:v>
              </c:pt>
              <c:pt idx="78">
                <c:v>1.79509546282649E-2</c:v>
              </c:pt>
              <c:pt idx="79">
                <c:v>1.6137141704632801E-2</c:v>
              </c:pt>
              <c:pt idx="80">
                <c:v>1.44534149564666E-2</c:v>
              </c:pt>
              <c:pt idx="81">
                <c:v>1.2897903564186601E-2</c:v>
              </c:pt>
              <c:pt idx="82">
                <c:v>1.1467601024962601E-2</c:v>
              </c:pt>
              <c:pt idx="83">
                <c:v>1.01585288751608E-2</c:v>
              </c:pt>
              <c:pt idx="84">
                <c:v>8.9658993517186102E-3</c:v>
              </c:pt>
              <c:pt idx="85">
                <c:v>7.8842737408057108E-3</c:v>
              </c:pt>
              <c:pt idx="86">
                <c:v>6.9077136313461596E-3</c:v>
              </c:pt>
              <c:pt idx="87">
                <c:v>6.0299227833601702E-3</c:v>
              </c:pt>
              <c:pt idx="88">
                <c:v>5.2443778187419403E-3</c:v>
              </c:pt>
              <c:pt idx="89">
                <c:v>4.5444464290191203E-3</c:v>
              </c:pt>
              <c:pt idx="90">
                <c:v>3.9234922571495202E-3</c:v>
              </c:pt>
              <c:pt idx="91">
                <c:v>3.37496603732448E-3</c:v>
              </c:pt>
              <c:pt idx="92">
                <c:v>2.8924829595268599E-3</c:v>
              </c:pt>
              <c:pt idx="93">
                <c:v>2.4698865583042502E-3</c:v>
              </c:pt>
              <c:pt idx="94">
                <c:v>2.1012997044300599E-3</c:v>
              </c:pt>
              <c:pt idx="95">
                <c:v>1.78116350268322E-3</c:v>
              </c:pt>
              <c:pt idx="96">
                <c:v>1.5042650697418801E-3</c:v>
              </c:pt>
              <c:pt idx="97">
                <c:v>1.2657552857165599E-3</c:v>
              </c:pt>
              <c:pt idx="98">
                <c:v>1.0611576850575301E-3</c:v>
              </c:pt>
              <c:pt idx="99">
                <c:v>8.8636968238761204E-4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0-C8F1-4B57-8A36-238DD168FDE4}"/>
            </c:ext>
          </c:extLst>
        </c:ser>
        <c:ser>
          <c:idx val="0"/>
          <c:order val="1"/>
          <c:tx>
            <c:v>Normal curve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100"/>
              <c:pt idx="0">
                <c:v>-3</c:v>
              </c:pt>
              <c:pt idx="1">
                <c:v>-2.9393939393939394</c:v>
              </c:pt>
              <c:pt idx="2">
                <c:v>-2.8787878787878789</c:v>
              </c:pt>
              <c:pt idx="3">
                <c:v>-2.8181818181818183</c:v>
              </c:pt>
              <c:pt idx="4">
                <c:v>-2.7575757575757578</c:v>
              </c:pt>
              <c:pt idx="5">
                <c:v>-2.6969696969696972</c:v>
              </c:pt>
              <c:pt idx="6">
                <c:v>-2.6363636363636367</c:v>
              </c:pt>
              <c:pt idx="7">
                <c:v>-2.5757575757575761</c:v>
              </c:pt>
              <c:pt idx="8">
                <c:v>-2.5151515151515156</c:v>
              </c:pt>
              <c:pt idx="9">
                <c:v>-2.454545454545455</c:v>
              </c:pt>
              <c:pt idx="10">
                <c:v>-2.3939393939393945</c:v>
              </c:pt>
              <c:pt idx="11">
                <c:v>-2.3333333333333339</c:v>
              </c:pt>
              <c:pt idx="12">
                <c:v>-2.2727272727272734</c:v>
              </c:pt>
              <c:pt idx="13">
                <c:v>-2.2121212121212128</c:v>
              </c:pt>
              <c:pt idx="14">
                <c:v>-2.1515151515151523</c:v>
              </c:pt>
              <c:pt idx="15">
                <c:v>-2.0909090909090917</c:v>
              </c:pt>
              <c:pt idx="16">
                <c:v>-2.0303030303030312</c:v>
              </c:pt>
              <c:pt idx="17">
                <c:v>-1.9696969696969706</c:v>
              </c:pt>
              <c:pt idx="18">
                <c:v>-1.9090909090909101</c:v>
              </c:pt>
              <c:pt idx="19">
                <c:v>-1.8484848484848495</c:v>
              </c:pt>
              <c:pt idx="20">
                <c:v>-1.787878787878789</c:v>
              </c:pt>
              <c:pt idx="21">
                <c:v>-1.7272727272727284</c:v>
              </c:pt>
              <c:pt idx="22">
                <c:v>-1.6666666666666679</c:v>
              </c:pt>
              <c:pt idx="23">
                <c:v>-1.6060606060606073</c:v>
              </c:pt>
              <c:pt idx="24">
                <c:v>-1.5454545454545467</c:v>
              </c:pt>
              <c:pt idx="25">
                <c:v>-1.4848484848484862</c:v>
              </c:pt>
              <c:pt idx="26">
                <c:v>-1.4242424242424256</c:v>
              </c:pt>
              <c:pt idx="27">
                <c:v>-1.3636363636363651</c:v>
              </c:pt>
              <c:pt idx="28">
                <c:v>-1.3030303030303045</c:v>
              </c:pt>
              <c:pt idx="29">
                <c:v>-1.242424242424244</c:v>
              </c:pt>
              <c:pt idx="30">
                <c:v>-1.1818181818181834</c:v>
              </c:pt>
              <c:pt idx="31">
                <c:v>-1.1212121212121229</c:v>
              </c:pt>
              <c:pt idx="32">
                <c:v>-1.0606060606060623</c:v>
              </c:pt>
              <c:pt idx="33">
                <c:v>-1.0000000000000018</c:v>
              </c:pt>
              <c:pt idx="34">
                <c:v>-0.93939393939394122</c:v>
              </c:pt>
              <c:pt idx="35">
                <c:v>-0.87878787878788067</c:v>
              </c:pt>
              <c:pt idx="36">
                <c:v>-0.81818181818182012</c:v>
              </c:pt>
              <c:pt idx="37">
                <c:v>-0.75757575757575957</c:v>
              </c:pt>
              <c:pt idx="38">
                <c:v>-0.69696969696969902</c:v>
              </c:pt>
              <c:pt idx="39">
                <c:v>-0.63636363636363846</c:v>
              </c:pt>
              <c:pt idx="40">
                <c:v>-0.57575757575757791</c:v>
              </c:pt>
              <c:pt idx="41">
                <c:v>-0.51515151515151736</c:v>
              </c:pt>
              <c:pt idx="42">
                <c:v>-0.45454545454545675</c:v>
              </c:pt>
              <c:pt idx="43">
                <c:v>-0.39393939393939614</c:v>
              </c:pt>
              <c:pt idx="44">
                <c:v>-0.33333333333333554</c:v>
              </c:pt>
              <c:pt idx="45">
                <c:v>-0.27272727272727493</c:v>
              </c:pt>
              <c:pt idx="46">
                <c:v>-0.21212121212121432</c:v>
              </c:pt>
              <c:pt idx="47">
                <c:v>-0.15151515151515371</c:v>
              </c:pt>
              <c:pt idx="48">
                <c:v>-9.0909090909093104E-2</c:v>
              </c:pt>
              <c:pt idx="49">
                <c:v>-3.0303030303032497E-2</c:v>
              </c:pt>
              <c:pt idx="50">
                <c:v>3.0303030303028111E-2</c:v>
              </c:pt>
              <c:pt idx="51">
                <c:v>9.0909090909088719E-2</c:v>
              </c:pt>
              <c:pt idx="52">
                <c:v>0.15151515151514933</c:v>
              </c:pt>
              <c:pt idx="53">
                <c:v>0.21212121212120993</c:v>
              </c:pt>
              <c:pt idx="54">
                <c:v>0.27272727272727054</c:v>
              </c:pt>
              <c:pt idx="55">
                <c:v>0.33333333333333115</c:v>
              </c:pt>
              <c:pt idx="56">
                <c:v>0.39393939393939176</c:v>
              </c:pt>
              <c:pt idx="57">
                <c:v>0.45454545454545237</c:v>
              </c:pt>
              <c:pt idx="58">
                <c:v>0.51515151515151292</c:v>
              </c:pt>
              <c:pt idx="59">
                <c:v>0.57575757575757347</c:v>
              </c:pt>
              <c:pt idx="60">
                <c:v>0.63636363636363402</c:v>
              </c:pt>
              <c:pt idx="61">
                <c:v>0.69696969696969457</c:v>
              </c:pt>
              <c:pt idx="62">
                <c:v>0.75757575757575513</c:v>
              </c:pt>
              <c:pt idx="63">
                <c:v>0.81818181818181568</c:v>
              </c:pt>
              <c:pt idx="64">
                <c:v>0.87878787878787623</c:v>
              </c:pt>
              <c:pt idx="65">
                <c:v>0.93939393939393678</c:v>
              </c:pt>
              <c:pt idx="66">
                <c:v>0.99999999999999734</c:v>
              </c:pt>
              <c:pt idx="67">
                <c:v>1.0606060606060579</c:v>
              </c:pt>
              <c:pt idx="68">
                <c:v>1.1212121212121184</c:v>
              </c:pt>
              <c:pt idx="69">
                <c:v>1.181818181818179</c:v>
              </c:pt>
              <c:pt idx="70">
                <c:v>1.2424242424242395</c:v>
              </c:pt>
              <c:pt idx="71">
                <c:v>1.3030303030303001</c:v>
              </c:pt>
              <c:pt idx="72">
                <c:v>1.3636363636363606</c:v>
              </c:pt>
              <c:pt idx="73">
                <c:v>1.4242424242424212</c:v>
              </c:pt>
              <c:pt idx="74">
                <c:v>1.4848484848484818</c:v>
              </c:pt>
              <c:pt idx="75">
                <c:v>1.5454545454545423</c:v>
              </c:pt>
              <c:pt idx="76">
                <c:v>1.6060606060606029</c:v>
              </c:pt>
              <c:pt idx="77">
                <c:v>1.6666666666666634</c:v>
              </c:pt>
              <c:pt idx="78">
                <c:v>1.727272727272724</c:v>
              </c:pt>
              <c:pt idx="79">
                <c:v>1.7878787878787845</c:v>
              </c:pt>
              <c:pt idx="80">
                <c:v>1.8484848484848451</c:v>
              </c:pt>
              <c:pt idx="81">
                <c:v>1.9090909090909056</c:v>
              </c:pt>
              <c:pt idx="82">
                <c:v>1.9696969696969662</c:v>
              </c:pt>
              <c:pt idx="83">
                <c:v>2.0303030303030267</c:v>
              </c:pt>
              <c:pt idx="84">
                <c:v>2.0909090909090873</c:v>
              </c:pt>
              <c:pt idx="85">
                <c:v>2.1515151515151478</c:v>
              </c:pt>
              <c:pt idx="86">
                <c:v>2.2121212121212084</c:v>
              </c:pt>
              <c:pt idx="87">
                <c:v>2.2727272727272689</c:v>
              </c:pt>
              <c:pt idx="88">
                <c:v>2.3333333333333295</c:v>
              </c:pt>
              <c:pt idx="89">
                <c:v>2.39393939393939</c:v>
              </c:pt>
              <c:pt idx="90">
                <c:v>2.4545454545454506</c:v>
              </c:pt>
              <c:pt idx="91">
                <c:v>2.5151515151515111</c:v>
              </c:pt>
              <c:pt idx="92">
                <c:v>2.5757575757575717</c:v>
              </c:pt>
              <c:pt idx="93">
                <c:v>2.6363636363636322</c:v>
              </c:pt>
              <c:pt idx="94">
                <c:v>2.6969696969696928</c:v>
              </c:pt>
              <c:pt idx="95">
                <c:v>2.7575757575757534</c:v>
              </c:pt>
              <c:pt idx="96">
                <c:v>2.8181818181818139</c:v>
              </c:pt>
              <c:pt idx="97">
                <c:v>2.8787878787878745</c:v>
              </c:pt>
              <c:pt idx="98">
                <c:v>2.939393939393935</c:v>
              </c:pt>
              <c:pt idx="99">
                <c:v>2.9999999999999956</c:v>
              </c:pt>
            </c:numLit>
          </c:xVal>
          <c:yVal>
            <c:numLit>
              <c:formatCode>General</c:formatCode>
              <c:ptCount val="100"/>
              <c:pt idx="0">
                <c:v>8.8636968238760142E-4</c:v>
              </c:pt>
              <c:pt idx="1">
                <c:v>1.0611576850575203E-3</c:v>
              </c:pt>
              <c:pt idx="2">
                <c:v>1.2657552857165532E-3</c:v>
              </c:pt>
              <c:pt idx="3">
                <c:v>1.5042650697418638E-3</c:v>
              </c:pt>
              <c:pt idx="4">
                <c:v>1.7811635026832074E-3</c:v>
              </c:pt>
              <c:pt idx="5">
                <c:v>2.1012997044300404E-3</c:v>
              </c:pt>
              <c:pt idx="6">
                <c:v>2.4698865583042194E-3</c:v>
              </c:pt>
              <c:pt idx="7">
                <c:v>2.8924829595268352E-3</c:v>
              </c:pt>
              <c:pt idx="8">
                <c:v>3.3749660373244457E-3</c:v>
              </c:pt>
              <c:pt idx="9">
                <c:v>3.9234922571494751E-3</c:v>
              </c:pt>
              <c:pt idx="10">
                <c:v>4.5444464290190804E-3</c:v>
              </c:pt>
              <c:pt idx="11">
                <c:v>5.2443778187418934E-3</c:v>
              </c:pt>
              <c:pt idx="12">
                <c:v>6.0299227833601216E-3</c:v>
              </c:pt>
              <c:pt idx="13">
                <c:v>6.9077136313460989E-3</c:v>
              </c:pt>
              <c:pt idx="14">
                <c:v>7.8842737408056432E-3</c:v>
              </c:pt>
              <c:pt idx="15">
                <c:v>8.9658993517185304E-3</c:v>
              </c:pt>
              <c:pt idx="16">
                <c:v>1.0158528875160791E-2</c:v>
              </c:pt>
              <c:pt idx="17">
                <c:v>1.1467601024962562E-2</c:v>
              </c:pt>
              <c:pt idx="18">
                <c:v>1.2897903564186533E-2</c:v>
              </c:pt>
              <c:pt idx="19">
                <c:v>1.445341495646651E-2</c:v>
              </c:pt>
              <c:pt idx="20">
                <c:v>1.6137141704632697E-2</c:v>
              </c:pt>
              <c:pt idx="21">
                <c:v>1.795095462826482E-2</c:v>
              </c:pt>
              <c:pt idx="22">
                <c:v>1.9895427758549696E-2</c:v>
              </c:pt>
              <c:pt idx="23">
                <c:v>2.1969683893013976E-2</c:v>
              </c:pt>
              <c:pt idx="24">
                <c:v>2.4171251134299729E-2</c:v>
              </c:pt>
              <c:pt idx="25">
                <c:v>2.6495934916950729E-2</c:v>
              </c:pt>
              <c:pt idx="26">
                <c:v>2.8937710086750452E-2</c:v>
              </c:pt>
              <c:pt idx="27">
                <c:v>3.1488637523768674E-2</c:v>
              </c:pt>
              <c:pt idx="28">
                <c:v>3.4138809581809544E-2</c:v>
              </c:pt>
              <c:pt idx="29">
                <c:v>3.6876328246732218E-2</c:v>
              </c:pt>
              <c:pt idx="30">
                <c:v>3.9687319392616965E-2</c:v>
              </c:pt>
              <c:pt idx="31">
                <c:v>4.2555985842163746E-2</c:v>
              </c:pt>
              <c:pt idx="32">
                <c:v>4.54647011262721E-2</c:v>
              </c:pt>
              <c:pt idx="33">
                <c:v>4.8394144903828575E-2</c:v>
              </c:pt>
              <c:pt idx="34">
                <c:v>5.1323479968648729E-2</c:v>
              </c:pt>
              <c:pt idx="35">
                <c:v>5.4230569664095528E-2</c:v>
              </c:pt>
              <c:pt idx="36">
                <c:v>5.7092233379680904E-2</c:v>
              </c:pt>
              <c:pt idx="37">
                <c:v>5.9884536654219854E-2</c:v>
              </c:pt>
              <c:pt idx="38">
                <c:v>6.2583111295583846E-2</c:v>
              </c:pt>
              <c:pt idx="39">
                <c:v>6.5163499887537904E-2</c:v>
              </c:pt>
              <c:pt idx="40">
                <c:v>6.7601518128723156E-2</c:v>
              </c:pt>
              <c:pt idx="41">
                <c:v>6.9873627674530814E-2</c:v>
              </c:pt>
              <c:pt idx="42">
                <c:v>7.1957311562524578E-2</c:v>
              </c:pt>
              <c:pt idx="43">
                <c:v>7.3831443923939422E-2</c:v>
              </c:pt>
              <c:pt idx="44">
                <c:v>7.5476645538598577E-2</c:v>
              </c:pt>
              <c:pt idx="45">
                <c:v>7.687561689145174E-2</c:v>
              </c:pt>
              <c:pt idx="46">
                <c:v>7.8013440740257303E-2</c:v>
              </c:pt>
              <c:pt idx="47">
                <c:v>7.8877846800983739E-2</c:v>
              </c:pt>
              <c:pt idx="48">
                <c:v>7.9459431986348333E-2</c:v>
              </c:pt>
              <c:pt idx="49">
                <c:v>7.9751830670748342E-2</c:v>
              </c:pt>
              <c:pt idx="50">
                <c:v>7.9751830670748342E-2</c:v>
              </c:pt>
              <c:pt idx="51">
                <c:v>7.9459431986348361E-2</c:v>
              </c:pt>
              <c:pt idx="52">
                <c:v>7.8877846800983781E-2</c:v>
              </c:pt>
              <c:pt idx="53">
                <c:v>7.8013440740257387E-2</c:v>
              </c:pt>
              <c:pt idx="54">
                <c:v>7.6875616891451823E-2</c:v>
              </c:pt>
              <c:pt idx="55">
                <c:v>7.5476645538598675E-2</c:v>
              </c:pt>
              <c:pt idx="56">
                <c:v>7.3831443923939546E-2</c:v>
              </c:pt>
              <c:pt idx="57">
                <c:v>7.1957311562524717E-2</c:v>
              </c:pt>
              <c:pt idx="58">
                <c:v>6.9873627674530966E-2</c:v>
              </c:pt>
              <c:pt idx="59">
                <c:v>6.7601518128723323E-2</c:v>
              </c:pt>
              <c:pt idx="60">
                <c:v>6.5163499887538112E-2</c:v>
              </c:pt>
              <c:pt idx="61">
                <c:v>6.2583111295584026E-2</c:v>
              </c:pt>
              <c:pt idx="62">
                <c:v>5.9884536654220055E-2</c:v>
              </c:pt>
              <c:pt idx="63">
                <c:v>5.7092233379681098E-2</c:v>
              </c:pt>
              <c:pt idx="64">
                <c:v>5.423056966409575E-2</c:v>
              </c:pt>
              <c:pt idx="65">
                <c:v>5.132347996864893E-2</c:v>
              </c:pt>
              <c:pt idx="66">
                <c:v>4.8394144903828797E-2</c:v>
              </c:pt>
              <c:pt idx="67">
                <c:v>4.5464701126272308E-2</c:v>
              </c:pt>
              <c:pt idx="68">
                <c:v>4.2555985842163968E-2</c:v>
              </c:pt>
              <c:pt idx="69">
                <c:v>3.968731939261716E-2</c:v>
              </c:pt>
              <c:pt idx="70">
                <c:v>3.6876328246732433E-2</c:v>
              </c:pt>
              <c:pt idx="71">
                <c:v>3.4138809581809731E-2</c:v>
              </c:pt>
              <c:pt idx="72">
                <c:v>3.1488637523768868E-2</c:v>
              </c:pt>
              <c:pt idx="73">
                <c:v>2.8937710086750622E-2</c:v>
              </c:pt>
              <c:pt idx="74">
                <c:v>2.6495934916950906E-2</c:v>
              </c:pt>
              <c:pt idx="75">
                <c:v>2.4171251134299888E-2</c:v>
              </c:pt>
              <c:pt idx="76">
                <c:v>2.1969683893014146E-2</c:v>
              </c:pt>
              <c:pt idx="77">
                <c:v>1.9895427758549841E-2</c:v>
              </c:pt>
              <c:pt idx="78">
                <c:v>1.7950954628264959E-2</c:v>
              </c:pt>
              <c:pt idx="79">
                <c:v>1.6137141704632818E-2</c:v>
              </c:pt>
              <c:pt idx="80">
                <c:v>1.4453414956466638E-2</c:v>
              </c:pt>
              <c:pt idx="81">
                <c:v>1.2897903564186641E-2</c:v>
              </c:pt>
              <c:pt idx="82">
                <c:v>1.1467601024962668E-2</c:v>
              </c:pt>
              <c:pt idx="83">
                <c:v>1.0158528875160881E-2</c:v>
              </c:pt>
              <c:pt idx="84">
                <c:v>8.9658993517186137E-3</c:v>
              </c:pt>
              <c:pt idx="85">
                <c:v>7.8842737408057161E-3</c:v>
              </c:pt>
              <c:pt idx="86">
                <c:v>6.9077136313461691E-3</c:v>
              </c:pt>
              <c:pt idx="87">
                <c:v>6.0299227833601771E-3</c:v>
              </c:pt>
              <c:pt idx="88">
                <c:v>5.244377818741949E-3</c:v>
              </c:pt>
              <c:pt idx="89">
                <c:v>4.5444464290191264E-3</c:v>
              </c:pt>
              <c:pt idx="90">
                <c:v>3.9234922571495211E-3</c:v>
              </c:pt>
              <c:pt idx="91">
                <c:v>3.3749660373244817E-3</c:v>
              </c:pt>
              <c:pt idx="92">
                <c:v>2.8924829595268647E-3</c:v>
              </c:pt>
              <c:pt idx="93">
                <c:v>2.4698865583042537E-3</c:v>
              </c:pt>
              <c:pt idx="94">
                <c:v>2.1012997044300664E-3</c:v>
              </c:pt>
              <c:pt idx="95">
                <c:v>1.7811635026832272E-3</c:v>
              </c:pt>
              <c:pt idx="96">
                <c:v>1.5042650697418866E-3</c:v>
              </c:pt>
              <c:pt idx="97">
                <c:v>1.2657552857165656E-3</c:v>
              </c:pt>
              <c:pt idx="98">
                <c:v>1.0611576850575353E-3</c:v>
              </c:pt>
              <c:pt idx="99">
                <c:v>8.8636968238761248E-4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C8F1-4B57-8A36-238DD168F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382872"/>
        <c:axId val="266380520"/>
      </c:scatterChart>
      <c:valAx>
        <c:axId val="266382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6380520"/>
        <c:crosses val="autoZero"/>
        <c:crossBetween val="midCat"/>
      </c:valAx>
      <c:valAx>
        <c:axId val="2663805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66382872"/>
        <c:crosses val="autoZero"/>
        <c:crossBetween val="midCat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UK Visits abroad (in 000) from Jul 2016 - Mar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Sheet2!$C$2</c:f>
              <c:strCache>
                <c:ptCount val="1"/>
                <c:pt idx="0">
                  <c:v>Visits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Sheet2!$C$3:$C$47</c:f>
              <c:numCache>
                <c:formatCode>General</c:formatCode>
                <c:ptCount val="45"/>
                <c:pt idx="0">
                  <c:v>6750</c:v>
                </c:pt>
                <c:pt idx="1">
                  <c:v>6960</c:v>
                </c:pt>
                <c:pt idx="2">
                  <c:v>7050</c:v>
                </c:pt>
                <c:pt idx="3">
                  <c:v>6870</c:v>
                </c:pt>
                <c:pt idx="4">
                  <c:v>6870</c:v>
                </c:pt>
                <c:pt idx="5">
                  <c:v>6830</c:v>
                </c:pt>
                <c:pt idx="6">
                  <c:v>6990</c:v>
                </c:pt>
                <c:pt idx="7">
                  <c:v>7090</c:v>
                </c:pt>
                <c:pt idx="8">
                  <c:v>7250</c:v>
                </c:pt>
                <c:pt idx="9">
                  <c:v>7280</c:v>
                </c:pt>
                <c:pt idx="10">
                  <c:v>7050</c:v>
                </c:pt>
                <c:pt idx="11">
                  <c:v>7770</c:v>
                </c:pt>
                <c:pt idx="12">
                  <c:v>7200</c:v>
                </c:pt>
                <c:pt idx="13">
                  <c:v>7210</c:v>
                </c:pt>
                <c:pt idx="14">
                  <c:v>7420</c:v>
                </c:pt>
                <c:pt idx="15">
                  <c:v>7380</c:v>
                </c:pt>
                <c:pt idx="16">
                  <c:v>7350</c:v>
                </c:pt>
                <c:pt idx="17">
                  <c:v>7260</c:v>
                </c:pt>
                <c:pt idx="18">
                  <c:v>7450</c:v>
                </c:pt>
                <c:pt idx="19">
                  <c:v>7250</c:v>
                </c:pt>
                <c:pt idx="20">
                  <c:v>7600</c:v>
                </c:pt>
                <c:pt idx="21">
                  <c:v>7650</c:v>
                </c:pt>
                <c:pt idx="22">
                  <c:v>7520</c:v>
                </c:pt>
                <c:pt idx="23">
                  <c:v>7690</c:v>
                </c:pt>
                <c:pt idx="24">
                  <c:v>7670</c:v>
                </c:pt>
                <c:pt idx="25">
                  <c:v>7790</c:v>
                </c:pt>
                <c:pt idx="26">
                  <c:v>7430</c:v>
                </c:pt>
                <c:pt idx="27">
                  <c:v>7720</c:v>
                </c:pt>
                <c:pt idx="28">
                  <c:v>7540</c:v>
                </c:pt>
                <c:pt idx="29">
                  <c:v>7330</c:v>
                </c:pt>
                <c:pt idx="30">
                  <c:v>7830</c:v>
                </c:pt>
                <c:pt idx="31">
                  <c:v>7680</c:v>
                </c:pt>
                <c:pt idx="32">
                  <c:v>8300</c:v>
                </c:pt>
                <c:pt idx="33">
                  <c:v>8010</c:v>
                </c:pt>
                <c:pt idx="34">
                  <c:v>8120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92-4687-B749-78ACA38D54E1}"/>
            </c:ext>
          </c:extLst>
        </c:ser>
        <c:ser>
          <c:idx val="1"/>
          <c:order val="1"/>
          <c:tx>
            <c:strRef>
              <c:f>Sheet2!$D$2</c:f>
              <c:strCache>
                <c:ptCount val="1"/>
                <c:pt idx="0">
                  <c:v>Trend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Sheet2!$D$3:$D$47</c:f>
              <c:numCache>
                <c:formatCode>0.0</c:formatCode>
                <c:ptCount val="45"/>
                <c:pt idx="0">
                  <c:v>6860.2380952380954</c:v>
                </c:pt>
                <c:pt idx="1">
                  <c:v>6892.2577030812326</c:v>
                </c:pt>
                <c:pt idx="2">
                  <c:v>6924.2773109243699</c:v>
                </c:pt>
                <c:pt idx="3">
                  <c:v>6956.2969187675071</c:v>
                </c:pt>
                <c:pt idx="4">
                  <c:v>6988.3165266106444</c:v>
                </c:pt>
                <c:pt idx="5">
                  <c:v>7020.3361344537816</c:v>
                </c:pt>
                <c:pt idx="6">
                  <c:v>7052.3557422969188</c:v>
                </c:pt>
                <c:pt idx="7">
                  <c:v>7084.3753501400561</c:v>
                </c:pt>
                <c:pt idx="8">
                  <c:v>7116.3949579831933</c:v>
                </c:pt>
                <c:pt idx="9">
                  <c:v>7148.4145658263305</c:v>
                </c:pt>
                <c:pt idx="10">
                  <c:v>7180.4341736694678</c:v>
                </c:pt>
                <c:pt idx="11">
                  <c:v>7212.453781512605</c:v>
                </c:pt>
                <c:pt idx="12">
                  <c:v>7244.4733893557423</c:v>
                </c:pt>
                <c:pt idx="13">
                  <c:v>7276.4929971988795</c:v>
                </c:pt>
                <c:pt idx="14">
                  <c:v>7308.5126050420167</c:v>
                </c:pt>
                <c:pt idx="15">
                  <c:v>7340.532212885154</c:v>
                </c:pt>
                <c:pt idx="16">
                  <c:v>7372.5518207282912</c:v>
                </c:pt>
                <c:pt idx="17">
                  <c:v>7404.5714285714284</c:v>
                </c:pt>
                <c:pt idx="18">
                  <c:v>7436.5910364145657</c:v>
                </c:pt>
                <c:pt idx="19">
                  <c:v>7468.6106442577029</c:v>
                </c:pt>
                <c:pt idx="20">
                  <c:v>7500.6302521008402</c:v>
                </c:pt>
                <c:pt idx="21">
                  <c:v>7532.6498599439774</c:v>
                </c:pt>
                <c:pt idx="22">
                  <c:v>7564.6694677871146</c:v>
                </c:pt>
                <c:pt idx="23">
                  <c:v>7596.6890756302519</c:v>
                </c:pt>
                <c:pt idx="24">
                  <c:v>7628.7086834733891</c:v>
                </c:pt>
                <c:pt idx="25">
                  <c:v>7660.7282913165263</c:v>
                </c:pt>
                <c:pt idx="26">
                  <c:v>7692.7478991596636</c:v>
                </c:pt>
                <c:pt idx="27">
                  <c:v>7724.7675070028008</c:v>
                </c:pt>
                <c:pt idx="28">
                  <c:v>7756.787114845938</c:v>
                </c:pt>
                <c:pt idx="29">
                  <c:v>7788.8067226890753</c:v>
                </c:pt>
                <c:pt idx="30">
                  <c:v>7820.8263305322125</c:v>
                </c:pt>
                <c:pt idx="31">
                  <c:v>7852.8459383753498</c:v>
                </c:pt>
                <c:pt idx="32">
                  <c:v>7884.865546218487</c:v>
                </c:pt>
                <c:pt idx="33">
                  <c:v>7916.8851540616242</c:v>
                </c:pt>
                <c:pt idx="34">
                  <c:v>7948.9047619047615</c:v>
                </c:pt>
                <c:pt idx="35">
                  <c:v>7980.9243697478987</c:v>
                </c:pt>
                <c:pt idx="36">
                  <c:v>8012.9439775910359</c:v>
                </c:pt>
                <c:pt idx="37">
                  <c:v>8044.9635854341732</c:v>
                </c:pt>
                <c:pt idx="38">
                  <c:v>8076.9831932773104</c:v>
                </c:pt>
                <c:pt idx="39">
                  <c:v>8109.0028011204477</c:v>
                </c:pt>
                <c:pt idx="40">
                  <c:v>8141.0224089635849</c:v>
                </c:pt>
                <c:pt idx="41">
                  <c:v>8173.0420168067221</c:v>
                </c:pt>
                <c:pt idx="42">
                  <c:v>8205.0616246498594</c:v>
                </c:pt>
                <c:pt idx="43">
                  <c:v>8237.0812324929975</c:v>
                </c:pt>
                <c:pt idx="44">
                  <c:v>8269.1008403361338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92-4687-B749-78ACA38D54E1}"/>
            </c:ext>
          </c:extLst>
        </c:ser>
        <c:ser>
          <c:idx val="2"/>
          <c:order val="2"/>
          <c:tx>
            <c:strRef>
              <c:f>Sheet2!$F$2</c:f>
              <c:strCache>
                <c:ptCount val="1"/>
                <c:pt idx="0">
                  <c:v>PI-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Sheet2!$F$3:$F$47</c:f>
              <c:numCache>
                <c:formatCode>0.0</c:formatCode>
                <c:ptCount val="45"/>
                <c:pt idx="0">
                  <c:v>6550.9850402773764</c:v>
                </c:pt>
                <c:pt idx="1">
                  <c:v>6583.0046481205136</c:v>
                </c:pt>
                <c:pt idx="2">
                  <c:v>6615.0242559636508</c:v>
                </c:pt>
                <c:pt idx="3">
                  <c:v>6647.0438638067881</c:v>
                </c:pt>
                <c:pt idx="4">
                  <c:v>6679.0634716499253</c:v>
                </c:pt>
                <c:pt idx="5">
                  <c:v>6711.0830794930625</c:v>
                </c:pt>
                <c:pt idx="6">
                  <c:v>6743.1026873361998</c:v>
                </c:pt>
                <c:pt idx="7">
                  <c:v>6775.122295179337</c:v>
                </c:pt>
                <c:pt idx="8">
                  <c:v>6807.1419030224743</c:v>
                </c:pt>
                <c:pt idx="9">
                  <c:v>6839.1615108656115</c:v>
                </c:pt>
                <c:pt idx="10">
                  <c:v>6871.1811187087487</c:v>
                </c:pt>
                <c:pt idx="11">
                  <c:v>6903.200726551886</c:v>
                </c:pt>
                <c:pt idx="12">
                  <c:v>6935.2203343950232</c:v>
                </c:pt>
                <c:pt idx="13">
                  <c:v>6967.2399422381604</c:v>
                </c:pt>
                <c:pt idx="14">
                  <c:v>6999.2595500812977</c:v>
                </c:pt>
                <c:pt idx="15">
                  <c:v>7031.2791579244349</c:v>
                </c:pt>
                <c:pt idx="16">
                  <c:v>7063.2987657675721</c:v>
                </c:pt>
                <c:pt idx="17">
                  <c:v>7095.3183736107094</c:v>
                </c:pt>
                <c:pt idx="18">
                  <c:v>7127.3379814538466</c:v>
                </c:pt>
                <c:pt idx="19">
                  <c:v>7159.3575892969839</c:v>
                </c:pt>
                <c:pt idx="20">
                  <c:v>7191.3771971401211</c:v>
                </c:pt>
                <c:pt idx="21">
                  <c:v>7223.3968049832583</c:v>
                </c:pt>
                <c:pt idx="22">
                  <c:v>7255.4164128263956</c:v>
                </c:pt>
                <c:pt idx="23">
                  <c:v>7287.4360206695328</c:v>
                </c:pt>
                <c:pt idx="24">
                  <c:v>7319.45562851267</c:v>
                </c:pt>
                <c:pt idx="25">
                  <c:v>7351.4752363558073</c:v>
                </c:pt>
                <c:pt idx="26">
                  <c:v>7383.4948441989445</c:v>
                </c:pt>
                <c:pt idx="27">
                  <c:v>7415.5144520420818</c:v>
                </c:pt>
                <c:pt idx="28">
                  <c:v>7447.534059885219</c:v>
                </c:pt>
                <c:pt idx="29">
                  <c:v>7479.5536677283562</c:v>
                </c:pt>
                <c:pt idx="30">
                  <c:v>7511.5732755714935</c:v>
                </c:pt>
                <c:pt idx="31">
                  <c:v>7543.5928834146307</c:v>
                </c:pt>
                <c:pt idx="32">
                  <c:v>7575.6124912577679</c:v>
                </c:pt>
                <c:pt idx="33">
                  <c:v>7607.6320991009052</c:v>
                </c:pt>
                <c:pt idx="34">
                  <c:v>7639.6517069440424</c:v>
                </c:pt>
                <c:pt idx="35">
                  <c:v>7671.6713147871797</c:v>
                </c:pt>
                <c:pt idx="36">
                  <c:v>7575.5941130602741</c:v>
                </c:pt>
                <c:pt idx="37">
                  <c:v>7509.3215818463168</c:v>
                </c:pt>
                <c:pt idx="38">
                  <c:v>7458.4770833558714</c:v>
                </c:pt>
                <c:pt idx="39">
                  <c:v>7417.4919479788005</c:v>
                </c:pt>
                <c:pt idx="40">
                  <c:v>7383.5102229129407</c:v>
                </c:pt>
                <c:pt idx="41">
                  <c:v>7354.8353411936687</c:v>
                </c:pt>
                <c:pt idx="42">
                  <c:v>7330.3618955883367</c:v>
                </c:pt>
                <c:pt idx="43">
                  <c:v>7309.3220676108394</c:v>
                </c:pt>
                <c:pt idx="44">
                  <c:v>7291.156813295027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92-4687-B749-78ACA38D54E1}"/>
            </c:ext>
          </c:extLst>
        </c:ser>
        <c:ser>
          <c:idx val="3"/>
          <c:order val="3"/>
          <c:tx>
            <c:strRef>
              <c:f>Sheet2!$G$2</c:f>
              <c:strCache>
                <c:ptCount val="1"/>
                <c:pt idx="0">
                  <c:v>PI+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Sheet2!$G$3:$G$47</c:f>
              <c:numCache>
                <c:formatCode>0.0</c:formatCode>
                <c:ptCount val="45"/>
                <c:pt idx="0">
                  <c:v>7169.4911501988145</c:v>
                </c:pt>
                <c:pt idx="1">
                  <c:v>7201.5107580419517</c:v>
                </c:pt>
                <c:pt idx="2">
                  <c:v>7233.5303658850889</c:v>
                </c:pt>
                <c:pt idx="3">
                  <c:v>7265.5499737282262</c:v>
                </c:pt>
                <c:pt idx="4">
                  <c:v>7297.5695815713634</c:v>
                </c:pt>
                <c:pt idx="5">
                  <c:v>7329.5891894145007</c:v>
                </c:pt>
                <c:pt idx="6">
                  <c:v>7361.6087972576379</c:v>
                </c:pt>
                <c:pt idx="7">
                  <c:v>7393.6284051007751</c:v>
                </c:pt>
                <c:pt idx="8">
                  <c:v>7425.6480129439124</c:v>
                </c:pt>
                <c:pt idx="9">
                  <c:v>7457.6676207870496</c:v>
                </c:pt>
                <c:pt idx="10">
                  <c:v>7489.6872286301868</c:v>
                </c:pt>
                <c:pt idx="11">
                  <c:v>7521.7068364733241</c:v>
                </c:pt>
                <c:pt idx="12">
                  <c:v>7553.7264443164613</c:v>
                </c:pt>
                <c:pt idx="13">
                  <c:v>7585.7460521595985</c:v>
                </c:pt>
                <c:pt idx="14">
                  <c:v>7617.7656600027358</c:v>
                </c:pt>
                <c:pt idx="15">
                  <c:v>7649.785267845873</c:v>
                </c:pt>
                <c:pt idx="16">
                  <c:v>7681.8048756890103</c:v>
                </c:pt>
                <c:pt idx="17">
                  <c:v>7713.8244835321475</c:v>
                </c:pt>
                <c:pt idx="18">
                  <c:v>7745.8440913752847</c:v>
                </c:pt>
                <c:pt idx="19">
                  <c:v>7777.863699218422</c:v>
                </c:pt>
                <c:pt idx="20">
                  <c:v>7809.8833070615592</c:v>
                </c:pt>
                <c:pt idx="21">
                  <c:v>7841.9029149046964</c:v>
                </c:pt>
                <c:pt idx="22">
                  <c:v>7873.9225227478337</c:v>
                </c:pt>
                <c:pt idx="23">
                  <c:v>7905.9421305909709</c:v>
                </c:pt>
                <c:pt idx="24">
                  <c:v>7937.9617384341082</c:v>
                </c:pt>
                <c:pt idx="25">
                  <c:v>7969.9813462772454</c:v>
                </c:pt>
                <c:pt idx="26">
                  <c:v>8002.0009541203826</c:v>
                </c:pt>
                <c:pt idx="27">
                  <c:v>8034.0205619635199</c:v>
                </c:pt>
                <c:pt idx="28">
                  <c:v>8066.0401698066571</c:v>
                </c:pt>
                <c:pt idx="29">
                  <c:v>8098.0597776497943</c:v>
                </c:pt>
                <c:pt idx="30">
                  <c:v>8130.0793854929316</c:v>
                </c:pt>
                <c:pt idx="31">
                  <c:v>8162.0989933360688</c:v>
                </c:pt>
                <c:pt idx="32">
                  <c:v>8194.118601179207</c:v>
                </c:pt>
                <c:pt idx="33">
                  <c:v>8226.1382090223433</c:v>
                </c:pt>
                <c:pt idx="34">
                  <c:v>8258.1578168654814</c:v>
                </c:pt>
                <c:pt idx="35">
                  <c:v>8290.1774247086178</c:v>
                </c:pt>
                <c:pt idx="36">
                  <c:v>8450.2938421217968</c:v>
                </c:pt>
                <c:pt idx="37">
                  <c:v>8580.6055890220287</c:v>
                </c:pt>
                <c:pt idx="38">
                  <c:v>8695.4893031987485</c:v>
                </c:pt>
                <c:pt idx="39">
                  <c:v>8800.5136542620949</c:v>
                </c:pt>
                <c:pt idx="40">
                  <c:v>8898.5345950142291</c:v>
                </c:pt>
                <c:pt idx="41">
                  <c:v>8991.2486924197747</c:v>
                </c:pt>
                <c:pt idx="42">
                  <c:v>9079.761353711383</c:v>
                </c:pt>
                <c:pt idx="43">
                  <c:v>9164.8403973751556</c:v>
                </c:pt>
                <c:pt idx="44">
                  <c:v>9247.0448673772407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92-4687-B749-78ACA38D5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0371903"/>
        <c:axId val="1110368991"/>
      </c:lineChart>
      <c:catAx>
        <c:axId val="11103719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368991"/>
        <c:crosses val="autoZero"/>
        <c:auto val="1"/>
        <c:lblAlgn val="ctr"/>
        <c:lblOffset val="100"/>
        <c:noMultiLvlLbl val="0"/>
      </c:catAx>
      <c:valAx>
        <c:axId val="1110368991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371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200" b="0" i="0" baseline="0">
                <a:effectLst/>
              </a:rPr>
              <a:t>UK Visits abroad (in 000) from Jul 2016 - Mar 2020</a:t>
            </a:r>
            <a:endParaRPr lang="en-GB" sz="105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Sheet2!$C$2</c:f>
              <c:strCache>
                <c:ptCount val="1"/>
                <c:pt idx="0">
                  <c:v>Visits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Sheet2!$C$3:$C$47</c:f>
              <c:numCache>
                <c:formatCode>General</c:formatCode>
                <c:ptCount val="45"/>
                <c:pt idx="0">
                  <c:v>6750</c:v>
                </c:pt>
                <c:pt idx="1">
                  <c:v>6960</c:v>
                </c:pt>
                <c:pt idx="2">
                  <c:v>7050</c:v>
                </c:pt>
                <c:pt idx="3">
                  <c:v>6870</c:v>
                </c:pt>
                <c:pt idx="4">
                  <c:v>6870</c:v>
                </c:pt>
                <c:pt idx="5">
                  <c:v>6830</c:v>
                </c:pt>
                <c:pt idx="6">
                  <c:v>6990</c:v>
                </c:pt>
                <c:pt idx="7">
                  <c:v>7090</c:v>
                </c:pt>
                <c:pt idx="8">
                  <c:v>7250</c:v>
                </c:pt>
                <c:pt idx="9">
                  <c:v>7280</c:v>
                </c:pt>
                <c:pt idx="10">
                  <c:v>7050</c:v>
                </c:pt>
                <c:pt idx="11">
                  <c:v>7770</c:v>
                </c:pt>
                <c:pt idx="12">
                  <c:v>7200</c:v>
                </c:pt>
                <c:pt idx="13">
                  <c:v>7210</c:v>
                </c:pt>
                <c:pt idx="14">
                  <c:v>7420</c:v>
                </c:pt>
                <c:pt idx="15">
                  <c:v>7380</c:v>
                </c:pt>
                <c:pt idx="16">
                  <c:v>7350</c:v>
                </c:pt>
                <c:pt idx="17">
                  <c:v>7260</c:v>
                </c:pt>
                <c:pt idx="18">
                  <c:v>7450</c:v>
                </c:pt>
                <c:pt idx="19">
                  <c:v>7250</c:v>
                </c:pt>
                <c:pt idx="20">
                  <c:v>7600</c:v>
                </c:pt>
                <c:pt idx="21">
                  <c:v>7650</c:v>
                </c:pt>
                <c:pt idx="22">
                  <c:v>7520</c:v>
                </c:pt>
                <c:pt idx="23">
                  <c:v>7690</c:v>
                </c:pt>
                <c:pt idx="24">
                  <c:v>7670</c:v>
                </c:pt>
                <c:pt idx="25">
                  <c:v>7790</c:v>
                </c:pt>
                <c:pt idx="26">
                  <c:v>7430</c:v>
                </c:pt>
                <c:pt idx="27">
                  <c:v>7720</c:v>
                </c:pt>
                <c:pt idx="28">
                  <c:v>7540</c:v>
                </c:pt>
                <c:pt idx="29">
                  <c:v>7330</c:v>
                </c:pt>
                <c:pt idx="30">
                  <c:v>7830</c:v>
                </c:pt>
                <c:pt idx="31">
                  <c:v>7680</c:v>
                </c:pt>
                <c:pt idx="32">
                  <c:v>8300</c:v>
                </c:pt>
                <c:pt idx="33">
                  <c:v>8010</c:v>
                </c:pt>
                <c:pt idx="34">
                  <c:v>8120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E4-43DA-85DD-B421E9095C12}"/>
            </c:ext>
          </c:extLst>
        </c:ser>
        <c:ser>
          <c:idx val="1"/>
          <c:order val="1"/>
          <c:tx>
            <c:strRef>
              <c:f>Sheet2!$D$2</c:f>
              <c:strCache>
                <c:ptCount val="1"/>
                <c:pt idx="0">
                  <c:v>Trend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Sheet2!$D$3:$D$47</c:f>
              <c:numCache>
                <c:formatCode>0.0</c:formatCode>
                <c:ptCount val="45"/>
                <c:pt idx="0">
                  <c:v>6860.2380952380954</c:v>
                </c:pt>
                <c:pt idx="1">
                  <c:v>6892.2577030812326</c:v>
                </c:pt>
                <c:pt idx="2">
                  <c:v>6924.2773109243699</c:v>
                </c:pt>
                <c:pt idx="3">
                  <c:v>6956.2969187675071</c:v>
                </c:pt>
                <c:pt idx="4">
                  <c:v>6988.3165266106444</c:v>
                </c:pt>
                <c:pt idx="5">
                  <c:v>7020.3361344537816</c:v>
                </c:pt>
                <c:pt idx="6">
                  <c:v>7052.3557422969188</c:v>
                </c:pt>
                <c:pt idx="7">
                  <c:v>7084.3753501400561</c:v>
                </c:pt>
                <c:pt idx="8">
                  <c:v>7116.3949579831933</c:v>
                </c:pt>
                <c:pt idx="9">
                  <c:v>7148.4145658263305</c:v>
                </c:pt>
                <c:pt idx="10">
                  <c:v>7180.4341736694678</c:v>
                </c:pt>
                <c:pt idx="11">
                  <c:v>7212.453781512605</c:v>
                </c:pt>
                <c:pt idx="12">
                  <c:v>7244.4733893557423</c:v>
                </c:pt>
                <c:pt idx="13">
                  <c:v>7276.4929971988795</c:v>
                </c:pt>
                <c:pt idx="14">
                  <c:v>7308.5126050420167</c:v>
                </c:pt>
                <c:pt idx="15">
                  <c:v>7340.532212885154</c:v>
                </c:pt>
                <c:pt idx="16">
                  <c:v>7372.5518207282912</c:v>
                </c:pt>
                <c:pt idx="17">
                  <c:v>7404.5714285714284</c:v>
                </c:pt>
                <c:pt idx="18">
                  <c:v>7436.5910364145657</c:v>
                </c:pt>
                <c:pt idx="19">
                  <c:v>7468.6106442577029</c:v>
                </c:pt>
                <c:pt idx="20">
                  <c:v>7500.6302521008402</c:v>
                </c:pt>
                <c:pt idx="21">
                  <c:v>7532.6498599439774</c:v>
                </c:pt>
                <c:pt idx="22">
                  <c:v>7564.6694677871146</c:v>
                </c:pt>
                <c:pt idx="23">
                  <c:v>7596.6890756302519</c:v>
                </c:pt>
                <c:pt idx="24">
                  <c:v>7628.7086834733891</c:v>
                </c:pt>
                <c:pt idx="25">
                  <c:v>7660.7282913165263</c:v>
                </c:pt>
                <c:pt idx="26">
                  <c:v>7692.7478991596636</c:v>
                </c:pt>
                <c:pt idx="27">
                  <c:v>7724.7675070028008</c:v>
                </c:pt>
                <c:pt idx="28">
                  <c:v>7756.787114845938</c:v>
                </c:pt>
                <c:pt idx="29">
                  <c:v>7788.8067226890753</c:v>
                </c:pt>
                <c:pt idx="30">
                  <c:v>7820.8263305322125</c:v>
                </c:pt>
                <c:pt idx="31">
                  <c:v>7852.8459383753498</c:v>
                </c:pt>
                <c:pt idx="32">
                  <c:v>7884.865546218487</c:v>
                </c:pt>
                <c:pt idx="33">
                  <c:v>7916.8851540616242</c:v>
                </c:pt>
                <c:pt idx="34">
                  <c:v>7948.9047619047615</c:v>
                </c:pt>
                <c:pt idx="35">
                  <c:v>7980.9243697478987</c:v>
                </c:pt>
                <c:pt idx="36">
                  <c:v>8012.9439775910359</c:v>
                </c:pt>
                <c:pt idx="37">
                  <c:v>8044.9635854341732</c:v>
                </c:pt>
                <c:pt idx="38">
                  <c:v>8076.9831932773104</c:v>
                </c:pt>
                <c:pt idx="39">
                  <c:v>8109.0028011204477</c:v>
                </c:pt>
                <c:pt idx="40">
                  <c:v>8141.0224089635849</c:v>
                </c:pt>
                <c:pt idx="41">
                  <c:v>8173.0420168067221</c:v>
                </c:pt>
                <c:pt idx="42">
                  <c:v>8205.0616246498594</c:v>
                </c:pt>
                <c:pt idx="43">
                  <c:v>8237.0812324929975</c:v>
                </c:pt>
                <c:pt idx="44">
                  <c:v>8269.1008403361338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E4-43DA-85DD-B421E9095C12}"/>
            </c:ext>
          </c:extLst>
        </c:ser>
        <c:ser>
          <c:idx val="2"/>
          <c:order val="2"/>
          <c:tx>
            <c:strRef>
              <c:f>Sheet2!$F$2</c:f>
              <c:strCache>
                <c:ptCount val="1"/>
                <c:pt idx="0">
                  <c:v>PI-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Sheet2!$F$3:$F$47</c:f>
              <c:numCache>
                <c:formatCode>0.0</c:formatCode>
                <c:ptCount val="45"/>
                <c:pt idx="0">
                  <c:v>6550.9850402773764</c:v>
                </c:pt>
                <c:pt idx="1">
                  <c:v>6583.0046481205136</c:v>
                </c:pt>
                <c:pt idx="2">
                  <c:v>6615.0242559636508</c:v>
                </c:pt>
                <c:pt idx="3">
                  <c:v>6647.0438638067881</c:v>
                </c:pt>
                <c:pt idx="4">
                  <c:v>6679.0634716499253</c:v>
                </c:pt>
                <c:pt idx="5">
                  <c:v>6711.0830794930625</c:v>
                </c:pt>
                <c:pt idx="6">
                  <c:v>6743.1026873361998</c:v>
                </c:pt>
                <c:pt idx="7">
                  <c:v>6775.122295179337</c:v>
                </c:pt>
                <c:pt idx="8">
                  <c:v>6807.1419030224743</c:v>
                </c:pt>
                <c:pt idx="9">
                  <c:v>6839.1615108656115</c:v>
                </c:pt>
                <c:pt idx="10">
                  <c:v>6871.1811187087487</c:v>
                </c:pt>
                <c:pt idx="11">
                  <c:v>6903.200726551886</c:v>
                </c:pt>
                <c:pt idx="12">
                  <c:v>6935.2203343950232</c:v>
                </c:pt>
                <c:pt idx="13">
                  <c:v>6967.2399422381604</c:v>
                </c:pt>
                <c:pt idx="14">
                  <c:v>6999.2595500812977</c:v>
                </c:pt>
                <c:pt idx="15">
                  <c:v>7031.2791579244349</c:v>
                </c:pt>
                <c:pt idx="16">
                  <c:v>7063.2987657675721</c:v>
                </c:pt>
                <c:pt idx="17">
                  <c:v>7095.3183736107094</c:v>
                </c:pt>
                <c:pt idx="18">
                  <c:v>7127.3379814538466</c:v>
                </c:pt>
                <c:pt idx="19">
                  <c:v>7159.3575892969839</c:v>
                </c:pt>
                <c:pt idx="20">
                  <c:v>7191.3771971401211</c:v>
                </c:pt>
                <c:pt idx="21">
                  <c:v>7223.3968049832583</c:v>
                </c:pt>
                <c:pt idx="22">
                  <c:v>7255.4164128263956</c:v>
                </c:pt>
                <c:pt idx="23">
                  <c:v>7287.4360206695328</c:v>
                </c:pt>
                <c:pt idx="24">
                  <c:v>7319.45562851267</c:v>
                </c:pt>
                <c:pt idx="25">
                  <c:v>7351.4752363558073</c:v>
                </c:pt>
                <c:pt idx="26">
                  <c:v>7383.4948441989445</c:v>
                </c:pt>
                <c:pt idx="27">
                  <c:v>7415.5144520420818</c:v>
                </c:pt>
                <c:pt idx="28">
                  <c:v>7447.534059885219</c:v>
                </c:pt>
                <c:pt idx="29">
                  <c:v>7479.5536677283562</c:v>
                </c:pt>
                <c:pt idx="30">
                  <c:v>7511.5732755714935</c:v>
                </c:pt>
                <c:pt idx="31">
                  <c:v>7543.5928834146307</c:v>
                </c:pt>
                <c:pt idx="32">
                  <c:v>7575.6124912577679</c:v>
                </c:pt>
                <c:pt idx="33">
                  <c:v>7607.6320991009052</c:v>
                </c:pt>
                <c:pt idx="34">
                  <c:v>7639.6517069440424</c:v>
                </c:pt>
                <c:pt idx="35">
                  <c:v>7671.6713147871797</c:v>
                </c:pt>
                <c:pt idx="36">
                  <c:v>7575.5941130602741</c:v>
                </c:pt>
                <c:pt idx="37">
                  <c:v>7509.3215818463168</c:v>
                </c:pt>
                <c:pt idx="38">
                  <c:v>7458.4770833558714</c:v>
                </c:pt>
                <c:pt idx="39">
                  <c:v>7417.4919479788005</c:v>
                </c:pt>
                <c:pt idx="40">
                  <c:v>7383.5102229129407</c:v>
                </c:pt>
                <c:pt idx="41">
                  <c:v>7354.8353411936687</c:v>
                </c:pt>
                <c:pt idx="42">
                  <c:v>7330.3618955883367</c:v>
                </c:pt>
                <c:pt idx="43">
                  <c:v>7309.3220676108394</c:v>
                </c:pt>
                <c:pt idx="44">
                  <c:v>7291.156813295027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E4-43DA-85DD-B421E9095C12}"/>
            </c:ext>
          </c:extLst>
        </c:ser>
        <c:ser>
          <c:idx val="3"/>
          <c:order val="3"/>
          <c:tx>
            <c:strRef>
              <c:f>Sheet2!$G$2</c:f>
              <c:strCache>
                <c:ptCount val="1"/>
                <c:pt idx="0">
                  <c:v>PI+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Sheet2!$G$3:$G$47</c:f>
              <c:numCache>
                <c:formatCode>0.0</c:formatCode>
                <c:ptCount val="45"/>
                <c:pt idx="0">
                  <c:v>7169.4911501988145</c:v>
                </c:pt>
                <c:pt idx="1">
                  <c:v>7201.5107580419517</c:v>
                </c:pt>
                <c:pt idx="2">
                  <c:v>7233.5303658850889</c:v>
                </c:pt>
                <c:pt idx="3">
                  <c:v>7265.5499737282262</c:v>
                </c:pt>
                <c:pt idx="4">
                  <c:v>7297.5695815713634</c:v>
                </c:pt>
                <c:pt idx="5">
                  <c:v>7329.5891894145007</c:v>
                </c:pt>
                <c:pt idx="6">
                  <c:v>7361.6087972576379</c:v>
                </c:pt>
                <c:pt idx="7">
                  <c:v>7393.6284051007751</c:v>
                </c:pt>
                <c:pt idx="8">
                  <c:v>7425.6480129439124</c:v>
                </c:pt>
                <c:pt idx="9">
                  <c:v>7457.6676207870496</c:v>
                </c:pt>
                <c:pt idx="10">
                  <c:v>7489.6872286301868</c:v>
                </c:pt>
                <c:pt idx="11">
                  <c:v>7521.7068364733241</c:v>
                </c:pt>
                <c:pt idx="12">
                  <c:v>7553.7264443164613</c:v>
                </c:pt>
                <c:pt idx="13">
                  <c:v>7585.7460521595985</c:v>
                </c:pt>
                <c:pt idx="14">
                  <c:v>7617.7656600027358</c:v>
                </c:pt>
                <c:pt idx="15">
                  <c:v>7649.785267845873</c:v>
                </c:pt>
                <c:pt idx="16">
                  <c:v>7681.8048756890103</c:v>
                </c:pt>
                <c:pt idx="17">
                  <c:v>7713.8244835321475</c:v>
                </c:pt>
                <c:pt idx="18">
                  <c:v>7745.8440913752847</c:v>
                </c:pt>
                <c:pt idx="19">
                  <c:v>7777.863699218422</c:v>
                </c:pt>
                <c:pt idx="20">
                  <c:v>7809.8833070615592</c:v>
                </c:pt>
                <c:pt idx="21">
                  <c:v>7841.9029149046964</c:v>
                </c:pt>
                <c:pt idx="22">
                  <c:v>7873.9225227478337</c:v>
                </c:pt>
                <c:pt idx="23">
                  <c:v>7905.9421305909709</c:v>
                </c:pt>
                <c:pt idx="24">
                  <c:v>7937.9617384341082</c:v>
                </c:pt>
                <c:pt idx="25">
                  <c:v>7969.9813462772454</c:v>
                </c:pt>
                <c:pt idx="26">
                  <c:v>8002.0009541203826</c:v>
                </c:pt>
                <c:pt idx="27">
                  <c:v>8034.0205619635199</c:v>
                </c:pt>
                <c:pt idx="28">
                  <c:v>8066.0401698066571</c:v>
                </c:pt>
                <c:pt idx="29">
                  <c:v>8098.0597776497943</c:v>
                </c:pt>
                <c:pt idx="30">
                  <c:v>8130.0793854929316</c:v>
                </c:pt>
                <c:pt idx="31">
                  <c:v>8162.0989933360688</c:v>
                </c:pt>
                <c:pt idx="32">
                  <c:v>8194.118601179207</c:v>
                </c:pt>
                <c:pt idx="33">
                  <c:v>8226.1382090223433</c:v>
                </c:pt>
                <c:pt idx="34">
                  <c:v>8258.1578168654814</c:v>
                </c:pt>
                <c:pt idx="35">
                  <c:v>8290.1774247086178</c:v>
                </c:pt>
                <c:pt idx="36">
                  <c:v>8450.2938421217968</c:v>
                </c:pt>
                <c:pt idx="37">
                  <c:v>8580.6055890220287</c:v>
                </c:pt>
                <c:pt idx="38">
                  <c:v>8695.4893031987485</c:v>
                </c:pt>
                <c:pt idx="39">
                  <c:v>8800.5136542620949</c:v>
                </c:pt>
                <c:pt idx="40">
                  <c:v>8898.5345950142291</c:v>
                </c:pt>
                <c:pt idx="41">
                  <c:v>8991.2486924197747</c:v>
                </c:pt>
                <c:pt idx="42">
                  <c:v>9079.761353711383</c:v>
                </c:pt>
                <c:pt idx="43">
                  <c:v>9164.8403973751556</c:v>
                </c:pt>
                <c:pt idx="44">
                  <c:v>9247.0448673772407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E4-43DA-85DD-B421E9095C12}"/>
            </c:ext>
          </c:extLst>
        </c:ser>
        <c:ser>
          <c:idx val="4"/>
          <c:order val="4"/>
          <c:tx>
            <c:strRef>
              <c:f>Sheet2!$H$2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Sheet2!$H$3:$H$47</c:f>
              <c:numCache>
                <c:formatCode>General</c:formatCode>
                <c:ptCount val="45"/>
                <c:pt idx="34">
                  <c:v>8120</c:v>
                </c:pt>
                <c:pt idx="35">
                  <c:v>7760</c:v>
                </c:pt>
                <c:pt idx="36">
                  <c:v>7690</c:v>
                </c:pt>
                <c:pt idx="37">
                  <c:v>7780</c:v>
                </c:pt>
                <c:pt idx="38">
                  <c:v>7620</c:v>
                </c:pt>
                <c:pt idx="39">
                  <c:v>7520</c:v>
                </c:pt>
                <c:pt idx="40">
                  <c:v>7440</c:v>
                </c:pt>
                <c:pt idx="41">
                  <c:v>7370</c:v>
                </c:pt>
                <c:pt idx="42">
                  <c:v>7050</c:v>
                </c:pt>
                <c:pt idx="43">
                  <c:v>7090</c:v>
                </c:pt>
                <c:pt idx="44">
                  <c:v>5240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E4-43DA-85DD-B421E9095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0371903"/>
        <c:axId val="1110368991"/>
      </c:lineChart>
      <c:catAx>
        <c:axId val="11103719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368991"/>
        <c:crosses val="autoZero"/>
        <c:auto val="1"/>
        <c:lblAlgn val="ctr"/>
        <c:lblOffset val="100"/>
        <c:noMultiLvlLbl val="0"/>
      </c:catAx>
      <c:valAx>
        <c:axId val="1110368991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0371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Prediction interval when </a:t>
            </a:r>
            <a:r>
              <a:rPr lang="en-GB">
                <a:sym typeface="Symbol" panose="05050102010706020507" pitchFamily="18" charset="2"/>
              </a:rPr>
              <a:t>=0.1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Sheet3!$C$2</c:f>
              <c:strCache>
                <c:ptCount val="1"/>
                <c:pt idx="0">
                  <c:v>Employ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Sheet3!$C$3:$C$47</c:f>
              <c:numCache>
                <c:formatCode>0.0</c:formatCode>
                <c:ptCount val="45"/>
                <c:pt idx="0">
                  <c:v>74.099999999999994</c:v>
                </c:pt>
                <c:pt idx="1">
                  <c:v>74.3</c:v>
                </c:pt>
                <c:pt idx="2">
                  <c:v>74.2</c:v>
                </c:pt>
                <c:pt idx="3">
                  <c:v>74.3</c:v>
                </c:pt>
                <c:pt idx="4">
                  <c:v>74.3</c:v>
                </c:pt>
                <c:pt idx="5">
                  <c:v>74.599999999999994</c:v>
                </c:pt>
                <c:pt idx="6">
                  <c:v>74.7</c:v>
                </c:pt>
                <c:pt idx="7">
                  <c:v>74.8</c:v>
                </c:pt>
                <c:pt idx="8">
                  <c:v>74.900000000000006</c:v>
                </c:pt>
                <c:pt idx="9">
                  <c:v>74.900000000000006</c:v>
                </c:pt>
                <c:pt idx="10">
                  <c:v>75</c:v>
                </c:pt>
                <c:pt idx="11">
                  <c:v>75</c:v>
                </c:pt>
                <c:pt idx="12">
                  <c:v>75</c:v>
                </c:pt>
                <c:pt idx="13">
                  <c:v>75</c:v>
                </c:pt>
                <c:pt idx="14">
                  <c:v>75.099999999999994</c:v>
                </c:pt>
                <c:pt idx="15">
                  <c:v>75.2</c:v>
                </c:pt>
                <c:pt idx="16">
                  <c:v>75.400000000000006</c:v>
                </c:pt>
                <c:pt idx="17">
                  <c:v>75</c:v>
                </c:pt>
                <c:pt idx="18">
                  <c:v>74.900000000000006</c:v>
                </c:pt>
                <c:pt idx="19">
                  <c:v>75</c:v>
                </c:pt>
                <c:pt idx="20">
                  <c:v>75</c:v>
                </c:pt>
                <c:pt idx="21">
                  <c:v>75</c:v>
                </c:pt>
                <c:pt idx="22">
                  <c:v>75.2</c:v>
                </c:pt>
                <c:pt idx="23">
                  <c:v>75.2</c:v>
                </c:pt>
                <c:pt idx="24">
                  <c:v>75.2</c:v>
                </c:pt>
                <c:pt idx="25">
                  <c:v>75.2</c:v>
                </c:pt>
                <c:pt idx="26">
                  <c:v>75.3</c:v>
                </c:pt>
                <c:pt idx="27">
                  <c:v>75.400000000000006</c:v>
                </c:pt>
                <c:pt idx="28">
                  <c:v>75.5</c:v>
                </c:pt>
                <c:pt idx="29">
                  <c:v>75.2</c:v>
                </c:pt>
                <c:pt idx="30">
                  <c:v>74.900000000000006</c:v>
                </c:pt>
                <c:pt idx="31">
                  <c:v>74.7</c:v>
                </c:pt>
                <c:pt idx="32">
                  <c:v>74.8</c:v>
                </c:pt>
                <c:pt idx="33">
                  <c:v>75.099999999999994</c:v>
                </c:pt>
                <c:pt idx="34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A-4466-972F-0A7903A1B60C}"/>
            </c:ext>
          </c:extLst>
        </c:ser>
        <c:ser>
          <c:idx val="1"/>
          <c:order val="1"/>
          <c:tx>
            <c:strRef>
              <c:f>Sheet3!$D$2</c:f>
              <c:strCache>
                <c:ptCount val="1"/>
                <c:pt idx="0">
                  <c:v>Exp Smth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Sheet3!$D$3:$D$47</c:f>
              <c:numCache>
                <c:formatCode>0.0</c:formatCode>
                <c:ptCount val="45"/>
                <c:pt idx="0">
                  <c:v>74.099999999999994</c:v>
                </c:pt>
                <c:pt idx="1">
                  <c:v>74.12</c:v>
                </c:pt>
                <c:pt idx="2">
                  <c:v>74.128000000000014</c:v>
                </c:pt>
                <c:pt idx="3">
                  <c:v>74.145200000000017</c:v>
                </c:pt>
                <c:pt idx="4">
                  <c:v>74.160680000000013</c:v>
                </c:pt>
                <c:pt idx="5">
                  <c:v>74.204612000000012</c:v>
                </c:pt>
                <c:pt idx="6">
                  <c:v>74.254150800000005</c:v>
                </c:pt>
                <c:pt idx="7">
                  <c:v>74.308735720000016</c:v>
                </c:pt>
                <c:pt idx="8">
                  <c:v>74.367862148000015</c:v>
                </c:pt>
                <c:pt idx="9">
                  <c:v>74.421075933200015</c:v>
                </c:pt>
                <c:pt idx="10">
                  <c:v>74.478968339880012</c:v>
                </c:pt>
                <c:pt idx="11">
                  <c:v>74.531071505892015</c:v>
                </c:pt>
                <c:pt idx="12">
                  <c:v>74.577964355302811</c:v>
                </c:pt>
                <c:pt idx="13">
                  <c:v>74.620167919772527</c:v>
                </c:pt>
                <c:pt idx="14">
                  <c:v>74.668151127795284</c:v>
                </c:pt>
                <c:pt idx="15">
                  <c:v>74.721336015015751</c:v>
                </c:pt>
                <c:pt idx="16">
                  <c:v>74.78920241351419</c:v>
                </c:pt>
                <c:pt idx="17">
                  <c:v>74.810282172162772</c:v>
                </c:pt>
                <c:pt idx="18">
                  <c:v>74.81925395494649</c:v>
                </c:pt>
                <c:pt idx="19">
                  <c:v>74.837328559451848</c:v>
                </c:pt>
                <c:pt idx="20">
                  <c:v>74.85359570350667</c:v>
                </c:pt>
                <c:pt idx="21">
                  <c:v>74.868236133156003</c:v>
                </c:pt>
                <c:pt idx="22">
                  <c:v>74.901412519840406</c:v>
                </c:pt>
                <c:pt idx="23">
                  <c:v>74.93127126785636</c:v>
                </c:pt>
                <c:pt idx="24">
                  <c:v>74.958144141070719</c:v>
                </c:pt>
                <c:pt idx="25">
                  <c:v>74.982329726963641</c:v>
                </c:pt>
                <c:pt idx="26">
                  <c:v>75.014096754267285</c:v>
                </c:pt>
                <c:pt idx="27">
                  <c:v>75.052687078840563</c:v>
                </c:pt>
                <c:pt idx="28">
                  <c:v>75.097418370956504</c:v>
                </c:pt>
                <c:pt idx="29">
                  <c:v>75.107676533860854</c:v>
                </c:pt>
                <c:pt idx="30">
                  <c:v>75.086908880474766</c:v>
                </c:pt>
                <c:pt idx="31">
                  <c:v>75.048217992427297</c:v>
                </c:pt>
                <c:pt idx="32">
                  <c:v>75.023396193184567</c:v>
                </c:pt>
                <c:pt idx="33">
                  <c:v>75.031056573866124</c:v>
                </c:pt>
                <c:pt idx="34">
                  <c:v>75.027950916479512</c:v>
                </c:pt>
                <c:pt idx="35">
                  <c:v>75.025155824831558</c:v>
                </c:pt>
                <c:pt idx="36">
                  <c:v>75.022640242348402</c:v>
                </c:pt>
                <c:pt idx="37">
                  <c:v>75.020376218113569</c:v>
                </c:pt>
                <c:pt idx="38">
                  <c:v>75.018338596302215</c:v>
                </c:pt>
                <c:pt idx="39">
                  <c:v>75.01650473667199</c:v>
                </c:pt>
                <c:pt idx="40">
                  <c:v>75.014854263004793</c:v>
                </c:pt>
                <c:pt idx="41">
                  <c:v>75.013368836704316</c:v>
                </c:pt>
                <c:pt idx="42">
                  <c:v>75.012031953033883</c:v>
                </c:pt>
                <c:pt idx="43">
                  <c:v>75.010828757730494</c:v>
                </c:pt>
                <c:pt idx="44">
                  <c:v>75.009745881957443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A-4466-972F-0A7903A1B60C}"/>
            </c:ext>
          </c:extLst>
        </c:ser>
        <c:ser>
          <c:idx val="2"/>
          <c:order val="2"/>
          <c:tx>
            <c:strRef>
              <c:f>Sheet3!$F$2</c:f>
              <c:strCache>
                <c:ptCount val="1"/>
                <c:pt idx="0">
                  <c:v>PI-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Sheet3!$F$3:$F$47</c:f>
              <c:numCache>
                <c:formatCode>0.0</c:formatCode>
                <c:ptCount val="45"/>
                <c:pt idx="0">
                  <c:v>73.439120194355098</c:v>
                </c:pt>
                <c:pt idx="1">
                  <c:v>73.459120194355108</c:v>
                </c:pt>
                <c:pt idx="2">
                  <c:v>73.467120194355118</c:v>
                </c:pt>
                <c:pt idx="3">
                  <c:v>73.484320194355121</c:v>
                </c:pt>
                <c:pt idx="4">
                  <c:v>73.499800194355117</c:v>
                </c:pt>
                <c:pt idx="5">
                  <c:v>73.543732194355115</c:v>
                </c:pt>
                <c:pt idx="6">
                  <c:v>73.593270994355109</c:v>
                </c:pt>
                <c:pt idx="7">
                  <c:v>73.647855914355119</c:v>
                </c:pt>
                <c:pt idx="8">
                  <c:v>73.706982342355118</c:v>
                </c:pt>
                <c:pt idx="9">
                  <c:v>73.760196127555119</c:v>
                </c:pt>
                <c:pt idx="10">
                  <c:v>73.818088534235116</c:v>
                </c:pt>
                <c:pt idx="11">
                  <c:v>73.870191700247119</c:v>
                </c:pt>
                <c:pt idx="12">
                  <c:v>73.917084549657915</c:v>
                </c:pt>
                <c:pt idx="13">
                  <c:v>73.959288114127631</c:v>
                </c:pt>
                <c:pt idx="14">
                  <c:v>74.007271322150388</c:v>
                </c:pt>
                <c:pt idx="15">
                  <c:v>74.060456209370855</c:v>
                </c:pt>
                <c:pt idx="16">
                  <c:v>74.128322607869293</c:v>
                </c:pt>
                <c:pt idx="17">
                  <c:v>74.149402366517876</c:v>
                </c:pt>
                <c:pt idx="18">
                  <c:v>74.158374149301594</c:v>
                </c:pt>
                <c:pt idx="19">
                  <c:v>74.176448753806952</c:v>
                </c:pt>
                <c:pt idx="20">
                  <c:v>74.192715897861774</c:v>
                </c:pt>
                <c:pt idx="21">
                  <c:v>74.207356327511107</c:v>
                </c:pt>
                <c:pt idx="22">
                  <c:v>74.24053271419551</c:v>
                </c:pt>
                <c:pt idx="23">
                  <c:v>74.270391462211464</c:v>
                </c:pt>
                <c:pt idx="24">
                  <c:v>74.297264335425822</c:v>
                </c:pt>
                <c:pt idx="25">
                  <c:v>74.321449921318745</c:v>
                </c:pt>
                <c:pt idx="26">
                  <c:v>74.353216948622389</c:v>
                </c:pt>
                <c:pt idx="27">
                  <c:v>74.391807273195667</c:v>
                </c:pt>
                <c:pt idx="28">
                  <c:v>74.436538565311608</c:v>
                </c:pt>
                <c:pt idx="29">
                  <c:v>74.446796728215958</c:v>
                </c:pt>
                <c:pt idx="30">
                  <c:v>74.42602907482987</c:v>
                </c:pt>
                <c:pt idx="31">
                  <c:v>74.387338186782401</c:v>
                </c:pt>
                <c:pt idx="32">
                  <c:v>74.362516387539671</c:v>
                </c:pt>
                <c:pt idx="33">
                  <c:v>74.370176768221228</c:v>
                </c:pt>
                <c:pt idx="34">
                  <c:v>74.367071110834615</c:v>
                </c:pt>
                <c:pt idx="35">
                  <c:v>74.364276019186661</c:v>
                </c:pt>
                <c:pt idx="36">
                  <c:v>74.358464257624235</c:v>
                </c:pt>
                <c:pt idx="37">
                  <c:v>74.352920332036135</c:v>
                </c:pt>
                <c:pt idx="38">
                  <c:v>74.347618847797293</c:v>
                </c:pt>
                <c:pt idx="39">
                  <c:v>74.342536931647444</c:v>
                </c:pt>
                <c:pt idx="40">
                  <c:v>74.337653979938779</c:v>
                </c:pt>
                <c:pt idx="41">
                  <c:v>74.332951432047594</c:v>
                </c:pt>
                <c:pt idx="42">
                  <c:v>74.328412566434238</c:v>
                </c:pt>
                <c:pt idx="43">
                  <c:v>74.324022317086573</c:v>
                </c:pt>
                <c:pt idx="44">
                  <c:v>74.31976710830925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A-4466-972F-0A7903A1B60C}"/>
            </c:ext>
          </c:extLst>
        </c:ser>
        <c:ser>
          <c:idx val="3"/>
          <c:order val="3"/>
          <c:tx>
            <c:strRef>
              <c:f>Sheet3!$G$2</c:f>
              <c:strCache>
                <c:ptCount val="1"/>
                <c:pt idx="0">
                  <c:v>PI+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Sheet3!$G$3:$G$47</c:f>
              <c:numCache>
                <c:formatCode>0.0</c:formatCode>
                <c:ptCount val="45"/>
                <c:pt idx="0">
                  <c:v>74.76087980564489</c:v>
                </c:pt>
                <c:pt idx="1">
                  <c:v>74.780879805644901</c:v>
                </c:pt>
                <c:pt idx="2">
                  <c:v>74.78887980564491</c:v>
                </c:pt>
                <c:pt idx="3">
                  <c:v>74.806079805644913</c:v>
                </c:pt>
                <c:pt idx="4">
                  <c:v>74.82155980564491</c:v>
                </c:pt>
                <c:pt idx="5">
                  <c:v>74.865491805644908</c:v>
                </c:pt>
                <c:pt idx="6">
                  <c:v>74.915030605644901</c:v>
                </c:pt>
                <c:pt idx="7">
                  <c:v>74.969615525644912</c:v>
                </c:pt>
                <c:pt idx="8">
                  <c:v>75.028741953644911</c:v>
                </c:pt>
                <c:pt idx="9">
                  <c:v>75.081955738844911</c:v>
                </c:pt>
                <c:pt idx="10">
                  <c:v>75.139848145524908</c:v>
                </c:pt>
                <c:pt idx="11">
                  <c:v>75.191951311536911</c:v>
                </c:pt>
                <c:pt idx="12">
                  <c:v>75.238844160947707</c:v>
                </c:pt>
                <c:pt idx="13">
                  <c:v>75.281047725417423</c:v>
                </c:pt>
                <c:pt idx="14">
                  <c:v>75.32903093344018</c:v>
                </c:pt>
                <c:pt idx="15">
                  <c:v>75.382215820660647</c:v>
                </c:pt>
                <c:pt idx="16">
                  <c:v>75.450082219159086</c:v>
                </c:pt>
                <c:pt idx="17">
                  <c:v>75.471161977807668</c:v>
                </c:pt>
                <c:pt idx="18">
                  <c:v>75.480133760591386</c:v>
                </c:pt>
                <c:pt idx="19">
                  <c:v>75.498208365096744</c:v>
                </c:pt>
                <c:pt idx="20">
                  <c:v>75.514475509151566</c:v>
                </c:pt>
                <c:pt idx="21">
                  <c:v>75.529115938800899</c:v>
                </c:pt>
                <c:pt idx="22">
                  <c:v>75.562292325485302</c:v>
                </c:pt>
                <c:pt idx="23">
                  <c:v>75.592151073501256</c:v>
                </c:pt>
                <c:pt idx="24">
                  <c:v>75.619023946715615</c:v>
                </c:pt>
                <c:pt idx="25">
                  <c:v>75.643209532608537</c:v>
                </c:pt>
                <c:pt idx="26">
                  <c:v>75.674976559912182</c:v>
                </c:pt>
                <c:pt idx="27">
                  <c:v>75.713566884485459</c:v>
                </c:pt>
                <c:pt idx="28">
                  <c:v>75.7582981766014</c:v>
                </c:pt>
                <c:pt idx="29">
                  <c:v>75.76855633950575</c:v>
                </c:pt>
                <c:pt idx="30">
                  <c:v>75.747788686119662</c:v>
                </c:pt>
                <c:pt idx="31">
                  <c:v>75.709097798072193</c:v>
                </c:pt>
                <c:pt idx="32">
                  <c:v>75.684275998829463</c:v>
                </c:pt>
                <c:pt idx="33">
                  <c:v>75.69193637951102</c:v>
                </c:pt>
                <c:pt idx="34">
                  <c:v>75.688830722124408</c:v>
                </c:pt>
                <c:pt idx="35">
                  <c:v>75.686035630476454</c:v>
                </c:pt>
                <c:pt idx="36">
                  <c:v>75.686816227072569</c:v>
                </c:pt>
                <c:pt idx="37">
                  <c:v>75.687832104191003</c:v>
                </c:pt>
                <c:pt idx="38">
                  <c:v>75.689058344807137</c:v>
                </c:pt>
                <c:pt idx="39">
                  <c:v>75.690472541696536</c:v>
                </c:pt>
                <c:pt idx="40">
                  <c:v>75.692054546070807</c:v>
                </c:pt>
                <c:pt idx="41">
                  <c:v>75.693786241361039</c:v>
                </c:pt>
                <c:pt idx="42">
                  <c:v>75.695651339633528</c:v>
                </c:pt>
                <c:pt idx="43">
                  <c:v>75.697635198374414</c:v>
                </c:pt>
                <c:pt idx="44">
                  <c:v>75.699724655605635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0A-4466-972F-0A7903A1B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4214431"/>
        <c:axId val="524217791"/>
      </c:lineChart>
      <c:catAx>
        <c:axId val="5242144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4217791"/>
        <c:crosses val="autoZero"/>
        <c:auto val="1"/>
        <c:lblAlgn val="ctr"/>
        <c:lblOffset val="100"/>
        <c:noMultiLvlLbl val="0"/>
      </c:catAx>
      <c:valAx>
        <c:axId val="524217791"/>
        <c:scaling>
          <c:orientation val="minMax"/>
          <c:max val="76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4214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Prediction interval when </a:t>
            </a: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sym typeface="Symbol" panose="05050102010706020507" pitchFamily="18" charset="2"/>
              </a:rPr>
              <a:t>=0.5</a:t>
            </a:r>
            <a:endParaRPr lang="en-GB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Sheet3!$Q$2</c:f>
              <c:strCache>
                <c:ptCount val="1"/>
                <c:pt idx="0">
                  <c:v>Employ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Sheet3!$Q$3:$Q$47</c:f>
              <c:numCache>
                <c:formatCode>0.0</c:formatCode>
                <c:ptCount val="45"/>
                <c:pt idx="0">
                  <c:v>74.099999999999994</c:v>
                </c:pt>
                <c:pt idx="1">
                  <c:v>74.3</c:v>
                </c:pt>
                <c:pt idx="2">
                  <c:v>74.2</c:v>
                </c:pt>
                <c:pt idx="3">
                  <c:v>74.3</c:v>
                </c:pt>
                <c:pt idx="4">
                  <c:v>74.3</c:v>
                </c:pt>
                <c:pt idx="5">
                  <c:v>74.599999999999994</c:v>
                </c:pt>
                <c:pt idx="6">
                  <c:v>74.7</c:v>
                </c:pt>
                <c:pt idx="7">
                  <c:v>74.8</c:v>
                </c:pt>
                <c:pt idx="8">
                  <c:v>74.900000000000006</c:v>
                </c:pt>
                <c:pt idx="9">
                  <c:v>74.900000000000006</c:v>
                </c:pt>
                <c:pt idx="10">
                  <c:v>75</c:v>
                </c:pt>
                <c:pt idx="11">
                  <c:v>75</c:v>
                </c:pt>
                <c:pt idx="12">
                  <c:v>75</c:v>
                </c:pt>
                <c:pt idx="13">
                  <c:v>75</c:v>
                </c:pt>
                <c:pt idx="14">
                  <c:v>75.099999999999994</c:v>
                </c:pt>
                <c:pt idx="15">
                  <c:v>75.2</c:v>
                </c:pt>
                <c:pt idx="16">
                  <c:v>75.400000000000006</c:v>
                </c:pt>
                <c:pt idx="17">
                  <c:v>75</c:v>
                </c:pt>
                <c:pt idx="18">
                  <c:v>74.900000000000006</c:v>
                </c:pt>
                <c:pt idx="19">
                  <c:v>75</c:v>
                </c:pt>
                <c:pt idx="20">
                  <c:v>75</c:v>
                </c:pt>
                <c:pt idx="21">
                  <c:v>75</c:v>
                </c:pt>
                <c:pt idx="22">
                  <c:v>75.2</c:v>
                </c:pt>
                <c:pt idx="23">
                  <c:v>75.2</c:v>
                </c:pt>
                <c:pt idx="24">
                  <c:v>75.2</c:v>
                </c:pt>
                <c:pt idx="25">
                  <c:v>75.2</c:v>
                </c:pt>
                <c:pt idx="26">
                  <c:v>75.3</c:v>
                </c:pt>
                <c:pt idx="27">
                  <c:v>75.400000000000006</c:v>
                </c:pt>
                <c:pt idx="28">
                  <c:v>75.5</c:v>
                </c:pt>
                <c:pt idx="29">
                  <c:v>75.2</c:v>
                </c:pt>
                <c:pt idx="30">
                  <c:v>74.900000000000006</c:v>
                </c:pt>
                <c:pt idx="31">
                  <c:v>74.7</c:v>
                </c:pt>
                <c:pt idx="32">
                  <c:v>74.8</c:v>
                </c:pt>
                <c:pt idx="33">
                  <c:v>75.099999999999994</c:v>
                </c:pt>
                <c:pt idx="34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D-48C8-AA81-4734E859663E}"/>
            </c:ext>
          </c:extLst>
        </c:ser>
        <c:ser>
          <c:idx val="1"/>
          <c:order val="1"/>
          <c:tx>
            <c:strRef>
              <c:f>Sheet3!$R$2</c:f>
              <c:strCache>
                <c:ptCount val="1"/>
                <c:pt idx="0">
                  <c:v>Exp Smth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Sheet3!$R$3:$R$47</c:f>
              <c:numCache>
                <c:formatCode>0.0</c:formatCode>
                <c:ptCount val="45"/>
                <c:pt idx="0">
                  <c:v>74.099999999999994</c:v>
                </c:pt>
                <c:pt idx="1">
                  <c:v>74.199999999999989</c:v>
                </c:pt>
                <c:pt idx="2">
                  <c:v>74.199999999999989</c:v>
                </c:pt>
                <c:pt idx="3">
                  <c:v>74.25</c:v>
                </c:pt>
                <c:pt idx="4">
                  <c:v>74.275000000000006</c:v>
                </c:pt>
                <c:pt idx="5">
                  <c:v>74.4375</c:v>
                </c:pt>
                <c:pt idx="6">
                  <c:v>74.568749999999994</c:v>
                </c:pt>
                <c:pt idx="7">
                  <c:v>74.684374999999989</c:v>
                </c:pt>
                <c:pt idx="8">
                  <c:v>74.792187499999997</c:v>
                </c:pt>
                <c:pt idx="9">
                  <c:v>74.846093749999994</c:v>
                </c:pt>
                <c:pt idx="10">
                  <c:v>74.923046874999997</c:v>
                </c:pt>
                <c:pt idx="11">
                  <c:v>74.961523437500006</c:v>
                </c:pt>
                <c:pt idx="12">
                  <c:v>74.980761718750003</c:v>
                </c:pt>
                <c:pt idx="13">
                  <c:v>74.990380859374994</c:v>
                </c:pt>
                <c:pt idx="14">
                  <c:v>75.045190429687494</c:v>
                </c:pt>
                <c:pt idx="15">
                  <c:v>75.122595214843756</c:v>
                </c:pt>
                <c:pt idx="16">
                  <c:v>75.261297607421881</c:v>
                </c:pt>
                <c:pt idx="17">
                  <c:v>75.13064880371094</c:v>
                </c:pt>
                <c:pt idx="18">
                  <c:v>75.01532440185548</c:v>
                </c:pt>
                <c:pt idx="19">
                  <c:v>75.00766220092774</c:v>
                </c:pt>
                <c:pt idx="20">
                  <c:v>75.00383110046387</c:v>
                </c:pt>
                <c:pt idx="21">
                  <c:v>75.001915550231928</c:v>
                </c:pt>
                <c:pt idx="22">
                  <c:v>75.100957775115972</c:v>
                </c:pt>
                <c:pt idx="23">
                  <c:v>75.150478887557995</c:v>
                </c:pt>
                <c:pt idx="24">
                  <c:v>75.175239443778992</c:v>
                </c:pt>
                <c:pt idx="25">
                  <c:v>75.18761972188949</c:v>
                </c:pt>
                <c:pt idx="26">
                  <c:v>75.243809860944737</c:v>
                </c:pt>
                <c:pt idx="27">
                  <c:v>75.321904930472371</c:v>
                </c:pt>
                <c:pt idx="28">
                  <c:v>75.410952465236193</c:v>
                </c:pt>
                <c:pt idx="29">
                  <c:v>75.305476232618105</c:v>
                </c:pt>
                <c:pt idx="30">
                  <c:v>75.102738116309055</c:v>
                </c:pt>
                <c:pt idx="31">
                  <c:v>74.901369058154529</c:v>
                </c:pt>
                <c:pt idx="32">
                  <c:v>74.850684529077256</c:v>
                </c:pt>
                <c:pt idx="33">
                  <c:v>74.975342264538625</c:v>
                </c:pt>
                <c:pt idx="34">
                  <c:v>74.987671132269313</c:v>
                </c:pt>
                <c:pt idx="35">
                  <c:v>74.993835566134663</c:v>
                </c:pt>
                <c:pt idx="36">
                  <c:v>74.996917783067332</c:v>
                </c:pt>
                <c:pt idx="37">
                  <c:v>74.998458891533659</c:v>
                </c:pt>
                <c:pt idx="38">
                  <c:v>74.999229445766829</c:v>
                </c:pt>
                <c:pt idx="39">
                  <c:v>74.999614722883422</c:v>
                </c:pt>
                <c:pt idx="40">
                  <c:v>74.999807361441711</c:v>
                </c:pt>
                <c:pt idx="41">
                  <c:v>74.999903680720848</c:v>
                </c:pt>
                <c:pt idx="42">
                  <c:v>74.999951840360424</c:v>
                </c:pt>
                <c:pt idx="43">
                  <c:v>74.999975920180219</c:v>
                </c:pt>
                <c:pt idx="44">
                  <c:v>74.99998796009011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D-48C8-AA81-4734E859663E}"/>
            </c:ext>
          </c:extLst>
        </c:ser>
        <c:ser>
          <c:idx val="2"/>
          <c:order val="2"/>
          <c:tx>
            <c:strRef>
              <c:f>Sheet3!$T$2</c:f>
              <c:strCache>
                <c:ptCount val="1"/>
                <c:pt idx="0">
                  <c:v>PI-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Sheet3!$T$3:$T$47</c:f>
              <c:numCache>
                <c:formatCode>0.0</c:formatCode>
                <c:ptCount val="45"/>
                <c:pt idx="0">
                  <c:v>73.439120194355098</c:v>
                </c:pt>
                <c:pt idx="1">
                  <c:v>73.539120194355093</c:v>
                </c:pt>
                <c:pt idx="2">
                  <c:v>73.539120194355093</c:v>
                </c:pt>
                <c:pt idx="3">
                  <c:v>73.589120194355104</c:v>
                </c:pt>
                <c:pt idx="4">
                  <c:v>73.61412019435511</c:v>
                </c:pt>
                <c:pt idx="5">
                  <c:v>73.776620194355104</c:v>
                </c:pt>
                <c:pt idx="6">
                  <c:v>73.907870194355098</c:v>
                </c:pt>
                <c:pt idx="7">
                  <c:v>74.023495194355093</c:v>
                </c:pt>
                <c:pt idx="8">
                  <c:v>74.131307694355101</c:v>
                </c:pt>
                <c:pt idx="9">
                  <c:v>74.185213944355098</c:v>
                </c:pt>
                <c:pt idx="10">
                  <c:v>74.262167069355101</c:v>
                </c:pt>
                <c:pt idx="11">
                  <c:v>74.30064363185511</c:v>
                </c:pt>
                <c:pt idx="12">
                  <c:v>74.319881913105107</c:v>
                </c:pt>
                <c:pt idx="13">
                  <c:v>74.329501053730098</c:v>
                </c:pt>
                <c:pt idx="14">
                  <c:v>74.384310624042598</c:v>
                </c:pt>
                <c:pt idx="15">
                  <c:v>74.46171540919886</c:v>
                </c:pt>
                <c:pt idx="16">
                  <c:v>74.600417801776985</c:v>
                </c:pt>
                <c:pt idx="17">
                  <c:v>74.469768998066044</c:v>
                </c:pt>
                <c:pt idx="18">
                  <c:v>74.354444596210584</c:v>
                </c:pt>
                <c:pt idx="19">
                  <c:v>74.346782395282844</c:v>
                </c:pt>
                <c:pt idx="20">
                  <c:v>74.342951294818974</c:v>
                </c:pt>
                <c:pt idx="21">
                  <c:v>74.341035744587032</c:v>
                </c:pt>
                <c:pt idx="22">
                  <c:v>74.440077969471076</c:v>
                </c:pt>
                <c:pt idx="23">
                  <c:v>74.489599081913099</c:v>
                </c:pt>
                <c:pt idx="24">
                  <c:v>74.514359638134096</c:v>
                </c:pt>
                <c:pt idx="25">
                  <c:v>74.526739916244594</c:v>
                </c:pt>
                <c:pt idx="26">
                  <c:v>74.58293005529984</c:v>
                </c:pt>
                <c:pt idx="27">
                  <c:v>74.661025124827475</c:v>
                </c:pt>
                <c:pt idx="28">
                  <c:v>74.750072659591297</c:v>
                </c:pt>
                <c:pt idx="29">
                  <c:v>74.644596426973209</c:v>
                </c:pt>
                <c:pt idx="30">
                  <c:v>74.441858310664159</c:v>
                </c:pt>
                <c:pt idx="31">
                  <c:v>74.240489252509633</c:v>
                </c:pt>
                <c:pt idx="32">
                  <c:v>74.18980472343236</c:v>
                </c:pt>
                <c:pt idx="33">
                  <c:v>74.314462458893729</c:v>
                </c:pt>
                <c:pt idx="34">
                  <c:v>74.326791326624416</c:v>
                </c:pt>
                <c:pt idx="35">
                  <c:v>74.809325974319393</c:v>
                </c:pt>
                <c:pt idx="36">
                  <c:v>74.790629788167493</c:v>
                </c:pt>
                <c:pt idx="37">
                  <c:v>74.772481715235358</c:v>
                </c:pt>
                <c:pt idx="38">
                  <c:v>74.755146198542221</c:v>
                </c:pt>
                <c:pt idx="39">
                  <c:v>74.738678755750357</c:v>
                </c:pt>
                <c:pt idx="40">
                  <c:v>74.723042973718819</c:v>
                </c:pt>
                <c:pt idx="41">
                  <c:v>74.708168400578757</c:v>
                </c:pt>
                <c:pt idx="42">
                  <c:v>74.693977297223995</c:v>
                </c:pt>
                <c:pt idx="43">
                  <c:v>74.680395932672383</c:v>
                </c:pt>
                <c:pt idx="44">
                  <c:v>74.667358563037681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D-48C8-AA81-4734E859663E}"/>
            </c:ext>
          </c:extLst>
        </c:ser>
        <c:ser>
          <c:idx val="3"/>
          <c:order val="3"/>
          <c:tx>
            <c:strRef>
              <c:f>Sheet3!$U$2</c:f>
              <c:strCache>
                <c:ptCount val="1"/>
                <c:pt idx="0">
                  <c:v>PI+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Sheet3!$U$3:$U$47</c:f>
              <c:numCache>
                <c:formatCode>0.0</c:formatCode>
                <c:ptCount val="45"/>
                <c:pt idx="0">
                  <c:v>74.76087980564489</c:v>
                </c:pt>
                <c:pt idx="1">
                  <c:v>74.860879805644885</c:v>
                </c:pt>
                <c:pt idx="2">
                  <c:v>74.860879805644885</c:v>
                </c:pt>
                <c:pt idx="3">
                  <c:v>74.910879805644896</c:v>
                </c:pt>
                <c:pt idx="4">
                  <c:v>74.935879805644902</c:v>
                </c:pt>
                <c:pt idx="5">
                  <c:v>75.098379805644896</c:v>
                </c:pt>
                <c:pt idx="6">
                  <c:v>75.22962980564489</c:v>
                </c:pt>
                <c:pt idx="7">
                  <c:v>75.345254805644885</c:v>
                </c:pt>
                <c:pt idx="8">
                  <c:v>75.453067305644893</c:v>
                </c:pt>
                <c:pt idx="9">
                  <c:v>75.50697355564489</c:v>
                </c:pt>
                <c:pt idx="10">
                  <c:v>75.583926680644893</c:v>
                </c:pt>
                <c:pt idx="11">
                  <c:v>75.622403243144902</c:v>
                </c:pt>
                <c:pt idx="12">
                  <c:v>75.641641524394899</c:v>
                </c:pt>
                <c:pt idx="13">
                  <c:v>75.65126066501989</c:v>
                </c:pt>
                <c:pt idx="14">
                  <c:v>75.70607023533239</c:v>
                </c:pt>
                <c:pt idx="15">
                  <c:v>75.783475020488652</c:v>
                </c:pt>
                <c:pt idx="16">
                  <c:v>75.922177413066777</c:v>
                </c:pt>
                <c:pt idx="17">
                  <c:v>75.791528609355836</c:v>
                </c:pt>
                <c:pt idx="18">
                  <c:v>75.676204207500376</c:v>
                </c:pt>
                <c:pt idx="19">
                  <c:v>75.668542006572636</c:v>
                </c:pt>
                <c:pt idx="20">
                  <c:v>75.664710906108766</c:v>
                </c:pt>
                <c:pt idx="21">
                  <c:v>75.662795355876824</c:v>
                </c:pt>
                <c:pt idx="22">
                  <c:v>75.761837580760869</c:v>
                </c:pt>
                <c:pt idx="23">
                  <c:v>75.811358693202891</c:v>
                </c:pt>
                <c:pt idx="24">
                  <c:v>75.836119249423888</c:v>
                </c:pt>
                <c:pt idx="25">
                  <c:v>75.848499527534386</c:v>
                </c:pt>
                <c:pt idx="26">
                  <c:v>75.904689666589633</c:v>
                </c:pt>
                <c:pt idx="27">
                  <c:v>75.982784736117267</c:v>
                </c:pt>
                <c:pt idx="28">
                  <c:v>76.071832270881089</c:v>
                </c:pt>
                <c:pt idx="29">
                  <c:v>75.966356038263001</c:v>
                </c:pt>
                <c:pt idx="30">
                  <c:v>75.763617921953951</c:v>
                </c:pt>
                <c:pt idx="31">
                  <c:v>75.562248863799425</c:v>
                </c:pt>
                <c:pt idx="32">
                  <c:v>75.511564334722152</c:v>
                </c:pt>
                <c:pt idx="33">
                  <c:v>75.636222070183521</c:v>
                </c:pt>
                <c:pt idx="34">
                  <c:v>75.648550937914209</c:v>
                </c:pt>
                <c:pt idx="35">
                  <c:v>75.178345157949934</c:v>
                </c:pt>
                <c:pt idx="36">
                  <c:v>75.20320577796717</c:v>
                </c:pt>
                <c:pt idx="37">
                  <c:v>75.224436067831959</c:v>
                </c:pt>
                <c:pt idx="38">
                  <c:v>75.243312692991438</c:v>
                </c:pt>
                <c:pt idx="39">
                  <c:v>75.260550690016487</c:v>
                </c:pt>
                <c:pt idx="40">
                  <c:v>75.276571749164603</c:v>
                </c:pt>
                <c:pt idx="41">
                  <c:v>75.29163896086294</c:v>
                </c:pt>
                <c:pt idx="42">
                  <c:v>75.305926383496853</c:v>
                </c:pt>
                <c:pt idx="43">
                  <c:v>75.319555907688056</c:v>
                </c:pt>
                <c:pt idx="44">
                  <c:v>75.332617357142539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0D-48C8-AA81-4734E8596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943711"/>
        <c:axId val="488947551"/>
      </c:lineChart>
      <c:catAx>
        <c:axId val="48894371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947551"/>
        <c:crosses val="autoZero"/>
        <c:auto val="1"/>
        <c:lblAlgn val="ctr"/>
        <c:lblOffset val="100"/>
        <c:noMultiLvlLbl val="0"/>
      </c:catAx>
      <c:valAx>
        <c:axId val="488947551"/>
        <c:scaling>
          <c:orientation val="minMax"/>
          <c:max val="76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943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</xdr:row>
      <xdr:rowOff>180975</xdr:rowOff>
    </xdr:from>
    <xdr:to>
      <xdr:col>6</xdr:col>
      <xdr:colOff>257099</xdr:colOff>
      <xdr:row>18</xdr:row>
      <xdr:rowOff>102252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37E3F7D-321A-4C45-9241-64EF033A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323975"/>
          <a:ext cx="4514774" cy="220727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18</xdr:row>
      <xdr:rowOff>57151</xdr:rowOff>
    </xdr:from>
    <xdr:to>
      <xdr:col>6</xdr:col>
      <xdr:colOff>238124</xdr:colOff>
      <xdr:row>23</xdr:row>
      <xdr:rowOff>28576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96C82CCB-C134-4CF3-9AE6-BB18DF20BD00}"/>
            </a:ext>
          </a:extLst>
        </xdr:cNvPr>
        <xdr:cNvGrpSpPr/>
      </xdr:nvGrpSpPr>
      <xdr:grpSpPr>
        <a:xfrm>
          <a:off x="66675" y="3486151"/>
          <a:ext cx="4457699" cy="923925"/>
          <a:chOff x="66675" y="3486151"/>
          <a:chExt cx="4457699" cy="923925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F3FA887E-D10B-4BE6-8E63-A512C4DCDB2C}"/>
              </a:ext>
            </a:extLst>
          </xdr:cNvPr>
          <xdr:cNvSpPr/>
        </xdr:nvSpPr>
        <xdr:spPr>
          <a:xfrm>
            <a:off x="66675" y="3581400"/>
            <a:ext cx="4457699" cy="82867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GB" sz="1100">
                <a:solidFill>
                  <a:schemeClr val="tx1"/>
                </a:solidFill>
              </a:rPr>
              <a:t>    		     20                                                     x</a:t>
            </a:r>
            <a:r>
              <a:rPr lang="en-GB" sz="1100" baseline="0">
                <a:solidFill>
                  <a:schemeClr val="tx1"/>
                </a:solidFill>
              </a:rPr>
              <a:t>-values</a:t>
            </a:r>
            <a:endParaRPr lang="en-GB" sz="1100">
              <a:solidFill>
                <a:schemeClr val="tx1"/>
              </a:solidFill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	         -25=20-1</a:t>
            </a: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  <a:sym typeface="Symbol" panose="05050102010706020507" pitchFamily="18" charset="2"/>
              </a:rPr>
              <a:t></a:t>
            </a: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5               25=20+1</a:t>
            </a: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  <a:sym typeface="Symbol" panose="05050102010706020507" pitchFamily="18" charset="2"/>
              </a:rPr>
              <a:t></a:t>
            </a: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5</a:t>
            </a:r>
            <a:endParaRPr lang="en-GB">
              <a:solidFill>
                <a:schemeClr val="tx1"/>
              </a:solidFill>
              <a:effectLst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      </a:t>
            </a:r>
            <a:r>
              <a:rPr lang="en-GB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                </a:t>
            </a: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-30=20-2</a:t>
            </a: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  <a:sym typeface="Symbol" panose="05050102010706020507" pitchFamily="18" charset="2"/>
              </a:rPr>
              <a:t></a:t>
            </a: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5                                         30=20+2</a:t>
            </a: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  <a:sym typeface="Symbol" panose="05050102010706020507" pitchFamily="18" charset="2"/>
              </a:rPr>
              <a:t></a:t>
            </a: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5                                       </a:t>
            </a:r>
            <a:endParaRPr lang="en-GB">
              <a:solidFill>
                <a:schemeClr val="tx1"/>
              </a:solidFill>
              <a:effectLst/>
            </a:endParaRPr>
          </a:p>
          <a:p>
            <a:pPr algn="l"/>
            <a:r>
              <a:rPr lang="en-GB" sz="1100">
                <a:solidFill>
                  <a:schemeClr val="tx1"/>
                </a:solidFill>
              </a:rPr>
              <a:t>            -35=20-3</a:t>
            </a:r>
            <a:r>
              <a:rPr lang="en-GB" sz="1100">
                <a:solidFill>
                  <a:schemeClr val="tx1"/>
                </a:solidFill>
                <a:sym typeface="Symbol" panose="05050102010706020507" pitchFamily="18" charset="2"/>
              </a:rPr>
              <a:t>5                                                                       </a:t>
            </a: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35=20+3</a:t>
            </a: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  <a:sym typeface="Symbol" panose="05050102010706020507" pitchFamily="18" charset="2"/>
              </a:rPr>
              <a:t></a:t>
            </a:r>
            <a:r>
              <a:rPr lang="en-GB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5</a:t>
            </a:r>
            <a:endParaRPr lang="en-GB" sz="1100">
              <a:solidFill>
                <a:schemeClr val="tx1"/>
              </a:solidFill>
              <a:sym typeface="Symbol" panose="05050102010706020507" pitchFamily="18" charset="2"/>
            </a:endParaRPr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7F1E90E0-1C96-4083-93F2-B49CA2F4CE5A}"/>
              </a:ext>
            </a:extLst>
          </xdr:cNvPr>
          <xdr:cNvCxnSpPr/>
        </xdr:nvCxnSpPr>
        <xdr:spPr>
          <a:xfrm>
            <a:off x="781050" y="3505201"/>
            <a:ext cx="0" cy="68580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98054A01-C283-42A1-A14C-568A06D28F49}"/>
              </a:ext>
            </a:extLst>
          </xdr:cNvPr>
          <xdr:cNvCxnSpPr/>
        </xdr:nvCxnSpPr>
        <xdr:spPr>
          <a:xfrm>
            <a:off x="3609975" y="3495676"/>
            <a:ext cx="0" cy="68580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B55B815D-CFC7-4B10-BC9B-19F45D2ABDC6}"/>
              </a:ext>
            </a:extLst>
          </xdr:cNvPr>
          <xdr:cNvCxnSpPr/>
        </xdr:nvCxnSpPr>
        <xdr:spPr>
          <a:xfrm>
            <a:off x="1219200" y="3495676"/>
            <a:ext cx="0" cy="49530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7D1D89C8-EE1E-4B89-A0D4-407BF8D9973F}"/>
              </a:ext>
            </a:extLst>
          </xdr:cNvPr>
          <xdr:cNvCxnSpPr/>
        </xdr:nvCxnSpPr>
        <xdr:spPr>
          <a:xfrm>
            <a:off x="3171825" y="3505201"/>
            <a:ext cx="0" cy="49530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>
            <a:extLst>
              <a:ext uri="{FF2B5EF4-FFF2-40B4-BE49-F238E27FC236}">
                <a16:creationId xmlns:a16="http://schemas.microsoft.com/office/drawing/2014/main" id="{71068051-1E64-4DA8-94CB-CC1AE36EBFB3}"/>
              </a:ext>
            </a:extLst>
          </xdr:cNvPr>
          <xdr:cNvCxnSpPr/>
        </xdr:nvCxnSpPr>
        <xdr:spPr>
          <a:xfrm>
            <a:off x="1685925" y="3505201"/>
            <a:ext cx="0" cy="314325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6A0DE048-7E55-45A7-820D-AAE10E4F3473}"/>
              </a:ext>
            </a:extLst>
          </xdr:cNvPr>
          <xdr:cNvCxnSpPr/>
        </xdr:nvCxnSpPr>
        <xdr:spPr>
          <a:xfrm>
            <a:off x="2724150" y="3505201"/>
            <a:ext cx="0" cy="314325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6EB6F776-6D2B-4AC6-9F5F-957F8870379E}"/>
              </a:ext>
            </a:extLst>
          </xdr:cNvPr>
          <xdr:cNvCxnSpPr/>
        </xdr:nvCxnSpPr>
        <xdr:spPr>
          <a:xfrm>
            <a:off x="2200275" y="3486151"/>
            <a:ext cx="0" cy="161925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25</xdr:row>
      <xdr:rowOff>0</xdr:rowOff>
    </xdr:from>
    <xdr:to>
      <xdr:col>6</xdr:col>
      <xdr:colOff>597506</xdr:colOff>
      <xdr:row>42</xdr:row>
      <xdr:rowOff>152400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1186814F-CFC2-4F7F-8E0A-409F6D53CC6C}"/>
            </a:ext>
          </a:extLst>
        </xdr:cNvPr>
        <xdr:cNvGrpSpPr/>
      </xdr:nvGrpSpPr>
      <xdr:grpSpPr>
        <a:xfrm>
          <a:off x="0" y="4762500"/>
          <a:ext cx="4883756" cy="3390900"/>
          <a:chOff x="0" y="4762500"/>
          <a:chExt cx="4883756" cy="3444572"/>
        </a:xfrm>
      </xdr:grpSpPr>
      <xdr:grpSp>
        <xdr:nvGrpSpPr>
          <xdr:cNvPr id="40" name="Group 39">
            <a:extLst>
              <a:ext uri="{FF2B5EF4-FFF2-40B4-BE49-F238E27FC236}">
                <a16:creationId xmlns:a16="http://schemas.microsoft.com/office/drawing/2014/main" id="{1D84CE1D-7EFD-424F-9865-9180FFEC8A7E}"/>
              </a:ext>
            </a:extLst>
          </xdr:cNvPr>
          <xdr:cNvGrpSpPr/>
        </xdr:nvGrpSpPr>
        <xdr:grpSpPr>
          <a:xfrm>
            <a:off x="0" y="4762500"/>
            <a:ext cx="4883756" cy="3444572"/>
            <a:chOff x="0" y="4762500"/>
            <a:chExt cx="4883756" cy="3444572"/>
          </a:xfrm>
        </xdr:grpSpPr>
        <xdr:graphicFrame macro="">
          <xdr:nvGraphicFramePr>
            <xdr:cNvPr id="24" name="Chart 2">
              <a:extLst>
                <a:ext uri="{FF2B5EF4-FFF2-40B4-BE49-F238E27FC236}">
                  <a16:creationId xmlns:a16="http://schemas.microsoft.com/office/drawing/2014/main" id="{8AA27577-74E8-40C8-952C-456B80174CA2}"/>
                </a:ext>
              </a:extLst>
            </xdr:cNvPr>
            <xdr:cNvGraphicFramePr>
              <a:graphicFrameLocks/>
            </xdr:cNvGraphicFramePr>
          </xdr:nvGraphicFramePr>
          <xdr:xfrm>
            <a:off x="0" y="4762500"/>
            <a:ext cx="4883756" cy="344457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25" name="Freeform: Shape 24">
              <a:extLst>
                <a:ext uri="{FF2B5EF4-FFF2-40B4-BE49-F238E27FC236}">
                  <a16:creationId xmlns:a16="http://schemas.microsoft.com/office/drawing/2014/main" id="{37D15B0C-3899-4D98-B082-86B962FD50B2}"/>
                </a:ext>
              </a:extLst>
            </xdr:cNvPr>
            <xdr:cNvSpPr/>
          </xdr:nvSpPr>
          <xdr:spPr>
            <a:xfrm>
              <a:off x="771525" y="6419850"/>
              <a:ext cx="1143000" cy="1314450"/>
            </a:xfrm>
            <a:custGeom>
              <a:avLst/>
              <a:gdLst>
                <a:gd name="connsiteX0" fmla="*/ 1123950 w 1143000"/>
                <a:gd name="connsiteY0" fmla="*/ 1314450 h 1314450"/>
                <a:gd name="connsiteX1" fmla="*/ 0 w 1143000"/>
                <a:gd name="connsiteY1" fmla="*/ 1314450 h 1314450"/>
                <a:gd name="connsiteX2" fmla="*/ 9525 w 1143000"/>
                <a:gd name="connsiteY2" fmla="*/ 1295400 h 1314450"/>
                <a:gd name="connsiteX3" fmla="*/ 371475 w 1143000"/>
                <a:gd name="connsiteY3" fmla="*/ 1181100 h 1314450"/>
                <a:gd name="connsiteX4" fmla="*/ 571500 w 1143000"/>
                <a:gd name="connsiteY4" fmla="*/ 1038225 h 1314450"/>
                <a:gd name="connsiteX5" fmla="*/ 714375 w 1143000"/>
                <a:gd name="connsiteY5" fmla="*/ 866775 h 1314450"/>
                <a:gd name="connsiteX6" fmla="*/ 923925 w 1143000"/>
                <a:gd name="connsiteY6" fmla="*/ 514350 h 1314450"/>
                <a:gd name="connsiteX7" fmla="*/ 1143000 w 1143000"/>
                <a:gd name="connsiteY7" fmla="*/ 0 h 1314450"/>
                <a:gd name="connsiteX8" fmla="*/ 1123950 w 1143000"/>
                <a:gd name="connsiteY8" fmla="*/ 1314450 h 13144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1143000" h="1314450">
                  <a:moveTo>
                    <a:pt x="1123950" y="1314450"/>
                  </a:moveTo>
                  <a:lnTo>
                    <a:pt x="0" y="1314450"/>
                  </a:lnTo>
                  <a:lnTo>
                    <a:pt x="9525" y="1295400"/>
                  </a:lnTo>
                  <a:lnTo>
                    <a:pt x="371475" y="1181100"/>
                  </a:lnTo>
                  <a:lnTo>
                    <a:pt x="571500" y="1038225"/>
                  </a:lnTo>
                  <a:lnTo>
                    <a:pt x="714375" y="866775"/>
                  </a:lnTo>
                  <a:lnTo>
                    <a:pt x="923925" y="514350"/>
                  </a:lnTo>
                  <a:lnTo>
                    <a:pt x="1143000" y="0"/>
                  </a:lnTo>
                  <a:lnTo>
                    <a:pt x="1123950" y="1314450"/>
                  </a:lnTo>
                  <a:close/>
                </a:path>
              </a:pathLst>
            </a:custGeom>
            <a:solidFill>
              <a:schemeClr val="accent1">
                <a:lumMod val="60000"/>
                <a:lumOff val="4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" name="Freeform: Shape 25">
              <a:extLst>
                <a:ext uri="{FF2B5EF4-FFF2-40B4-BE49-F238E27FC236}">
                  <a16:creationId xmlns:a16="http://schemas.microsoft.com/office/drawing/2014/main" id="{EEB168CD-15A0-4A6D-9713-FF9F213F9135}"/>
                </a:ext>
              </a:extLst>
            </xdr:cNvPr>
            <xdr:cNvSpPr/>
          </xdr:nvSpPr>
          <xdr:spPr>
            <a:xfrm>
              <a:off x="1905000" y="5676900"/>
              <a:ext cx="2209800" cy="2066925"/>
            </a:xfrm>
            <a:custGeom>
              <a:avLst/>
              <a:gdLst>
                <a:gd name="connsiteX0" fmla="*/ 0 w 2209800"/>
                <a:gd name="connsiteY0" fmla="*/ 2066925 h 2066925"/>
                <a:gd name="connsiteX1" fmla="*/ 2209800 w 2209800"/>
                <a:gd name="connsiteY1" fmla="*/ 2066925 h 2066925"/>
                <a:gd name="connsiteX2" fmla="*/ 2200275 w 2209800"/>
                <a:gd name="connsiteY2" fmla="*/ 2028825 h 2066925"/>
                <a:gd name="connsiteX3" fmla="*/ 1990725 w 2209800"/>
                <a:gd name="connsiteY3" fmla="*/ 1981200 h 2066925"/>
                <a:gd name="connsiteX4" fmla="*/ 1771650 w 2209800"/>
                <a:gd name="connsiteY4" fmla="*/ 1885950 h 2066925"/>
                <a:gd name="connsiteX5" fmla="*/ 1562100 w 2209800"/>
                <a:gd name="connsiteY5" fmla="*/ 1676400 h 2066925"/>
                <a:gd name="connsiteX6" fmla="*/ 1285875 w 2209800"/>
                <a:gd name="connsiteY6" fmla="*/ 1200150 h 2066925"/>
                <a:gd name="connsiteX7" fmla="*/ 1028700 w 2209800"/>
                <a:gd name="connsiteY7" fmla="*/ 647700 h 2066925"/>
                <a:gd name="connsiteX8" fmla="*/ 819150 w 2209800"/>
                <a:gd name="connsiteY8" fmla="*/ 219075 h 2066925"/>
                <a:gd name="connsiteX9" fmla="*/ 704850 w 2209800"/>
                <a:gd name="connsiteY9" fmla="*/ 76200 h 2066925"/>
                <a:gd name="connsiteX10" fmla="*/ 628650 w 2209800"/>
                <a:gd name="connsiteY10" fmla="*/ 19050 h 2066925"/>
                <a:gd name="connsiteX11" fmla="*/ 561975 w 2209800"/>
                <a:gd name="connsiteY11" fmla="*/ 0 h 2066925"/>
                <a:gd name="connsiteX12" fmla="*/ 409575 w 2209800"/>
                <a:gd name="connsiteY12" fmla="*/ 28575 h 2066925"/>
                <a:gd name="connsiteX13" fmla="*/ 304800 w 2209800"/>
                <a:gd name="connsiteY13" fmla="*/ 180975 h 2066925"/>
                <a:gd name="connsiteX14" fmla="*/ 133350 w 2209800"/>
                <a:gd name="connsiteY14" fmla="*/ 495300 h 2066925"/>
                <a:gd name="connsiteX15" fmla="*/ 19050 w 2209800"/>
                <a:gd name="connsiteY15" fmla="*/ 723900 h 2066925"/>
                <a:gd name="connsiteX16" fmla="*/ 0 w 2209800"/>
                <a:gd name="connsiteY16" fmla="*/ 2066925 h 206692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</a:cxnLst>
              <a:rect l="l" t="t" r="r" b="b"/>
              <a:pathLst>
                <a:path w="2209800" h="2066925">
                  <a:moveTo>
                    <a:pt x="0" y="2066925"/>
                  </a:moveTo>
                  <a:lnTo>
                    <a:pt x="2209800" y="2066925"/>
                  </a:lnTo>
                  <a:lnTo>
                    <a:pt x="2200275" y="2028825"/>
                  </a:lnTo>
                  <a:lnTo>
                    <a:pt x="1990725" y="1981200"/>
                  </a:lnTo>
                  <a:lnTo>
                    <a:pt x="1771650" y="1885950"/>
                  </a:lnTo>
                  <a:lnTo>
                    <a:pt x="1562100" y="1676400"/>
                  </a:lnTo>
                  <a:lnTo>
                    <a:pt x="1285875" y="1200150"/>
                  </a:lnTo>
                  <a:lnTo>
                    <a:pt x="1028700" y="647700"/>
                  </a:lnTo>
                  <a:lnTo>
                    <a:pt x="819150" y="219075"/>
                  </a:lnTo>
                  <a:lnTo>
                    <a:pt x="704850" y="76200"/>
                  </a:lnTo>
                  <a:lnTo>
                    <a:pt x="628650" y="19050"/>
                  </a:lnTo>
                  <a:lnTo>
                    <a:pt x="561975" y="0"/>
                  </a:lnTo>
                  <a:lnTo>
                    <a:pt x="409575" y="28575"/>
                  </a:lnTo>
                  <a:lnTo>
                    <a:pt x="304800" y="180975"/>
                  </a:lnTo>
                  <a:lnTo>
                    <a:pt x="133350" y="495300"/>
                  </a:lnTo>
                  <a:lnTo>
                    <a:pt x="19050" y="723900"/>
                  </a:lnTo>
                  <a:lnTo>
                    <a:pt x="0" y="2066925"/>
                  </a:lnTo>
                  <a:close/>
                </a:path>
              </a:pathLst>
            </a:custGeom>
          </xdr:spPr>
          <xdr:style>
            <a:lnRef idx="2">
              <a:schemeClr val="accent4">
                <a:shade val="50000"/>
              </a:schemeClr>
            </a:lnRef>
            <a:fillRef idx="1">
              <a:schemeClr val="accent4"/>
            </a:fillRef>
            <a:effectRef idx="0">
              <a:schemeClr val="accent4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7" name="TextBox 26">
              <a:extLst>
                <a:ext uri="{FF2B5EF4-FFF2-40B4-BE49-F238E27FC236}">
                  <a16:creationId xmlns:a16="http://schemas.microsoft.com/office/drawing/2014/main" id="{478A3D8E-38CD-4CDD-B5E9-7FEE987FFC98}"/>
                </a:ext>
              </a:extLst>
            </xdr:cNvPr>
            <xdr:cNvSpPr txBox="1"/>
          </xdr:nvSpPr>
          <xdr:spPr>
            <a:xfrm>
              <a:off x="57150" y="6362700"/>
              <a:ext cx="1676400" cy="333375"/>
            </a:xfrm>
            <a:prstGeom prst="rect">
              <a:avLst/>
            </a:prstGeom>
            <a:solidFill>
              <a:schemeClr val="accent1">
                <a:lumMod val="60000"/>
                <a:lumOff val="4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1100"/>
                <a:t>=NORM.S.DIST(-1,TRUE)</a:t>
              </a:r>
            </a:p>
          </xdr:txBody>
        </xdr:sp>
        <xdr:sp macro="" textlink="">
          <xdr:nvSpPr>
            <xdr:cNvPr id="28" name="TextBox 27">
              <a:extLst>
                <a:ext uri="{FF2B5EF4-FFF2-40B4-BE49-F238E27FC236}">
                  <a16:creationId xmlns:a16="http://schemas.microsoft.com/office/drawing/2014/main" id="{1FEE5431-FFEE-4159-B37E-956DCAFAE3F1}"/>
                </a:ext>
              </a:extLst>
            </xdr:cNvPr>
            <xdr:cNvSpPr txBox="1"/>
          </xdr:nvSpPr>
          <xdr:spPr>
            <a:xfrm>
              <a:off x="3048001" y="5838825"/>
              <a:ext cx="1762124" cy="333375"/>
            </a:xfrm>
            <a:prstGeom prst="rect">
              <a:avLst/>
            </a:prstGeom>
            <a:solidFill>
              <a:srgbClr val="FFC000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1100"/>
                <a:t>=1-NORM.S.DIST(-1,TRUE)</a:t>
              </a:r>
            </a:p>
          </xdr:txBody>
        </xdr:sp>
      </xdr:grpSp>
      <xdr:sp macro="" textlink="">
        <xdr:nvSpPr>
          <xdr:cNvPr id="41" name="TextBox 40">
            <a:extLst>
              <a:ext uri="{FF2B5EF4-FFF2-40B4-BE49-F238E27FC236}">
                <a16:creationId xmlns:a16="http://schemas.microsoft.com/office/drawing/2014/main" id="{D6C4A930-CD7C-442E-8E5D-450E907DBFA8}"/>
              </a:ext>
            </a:extLst>
          </xdr:cNvPr>
          <xdr:cNvSpPr txBox="1"/>
        </xdr:nvSpPr>
        <xdr:spPr>
          <a:xfrm>
            <a:off x="647700" y="7010400"/>
            <a:ext cx="733425" cy="333375"/>
          </a:xfrm>
          <a:prstGeom prst="rect">
            <a:avLst/>
          </a:prstGeom>
          <a:solidFill>
            <a:schemeClr val="accent1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=0.15865</a:t>
            </a:r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2D12ADCD-914D-49F1-A7D4-E0DB5920750F}"/>
              </a:ext>
            </a:extLst>
          </xdr:cNvPr>
          <xdr:cNvSpPr txBox="1"/>
        </xdr:nvSpPr>
        <xdr:spPr>
          <a:xfrm>
            <a:off x="3352800" y="6600825"/>
            <a:ext cx="771525" cy="333375"/>
          </a:xfrm>
          <a:prstGeom prst="rect">
            <a:avLst/>
          </a:prstGeom>
          <a:solidFill>
            <a:srgbClr val="FFC00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=0.84134</a:t>
            </a:r>
          </a:p>
        </xdr:txBody>
      </xdr:sp>
    </xdr:grpSp>
    <xdr:clientData/>
  </xdr:twoCellAnchor>
  <xdr:twoCellAnchor>
    <xdr:from>
      <xdr:col>0</xdr:col>
      <xdr:colOff>0</xdr:colOff>
      <xdr:row>48</xdr:row>
      <xdr:rowOff>0</xdr:rowOff>
    </xdr:from>
    <xdr:to>
      <xdr:col>6</xdr:col>
      <xdr:colOff>597506</xdr:colOff>
      <xdr:row>66</xdr:row>
      <xdr:rowOff>15572</xdr:rowOff>
    </xdr:to>
    <xdr:grpSp>
      <xdr:nvGrpSpPr>
        <xdr:cNvPr id="58" name="Group 57">
          <a:extLst>
            <a:ext uri="{FF2B5EF4-FFF2-40B4-BE49-F238E27FC236}">
              <a16:creationId xmlns:a16="http://schemas.microsoft.com/office/drawing/2014/main" id="{55D0DF20-BFA4-4143-9FD2-3F43C5FE2300}"/>
            </a:ext>
          </a:extLst>
        </xdr:cNvPr>
        <xdr:cNvGrpSpPr/>
      </xdr:nvGrpSpPr>
      <xdr:grpSpPr>
        <a:xfrm>
          <a:off x="0" y="9144000"/>
          <a:ext cx="4883756" cy="3444572"/>
          <a:chOff x="0" y="8763000"/>
          <a:chExt cx="4883756" cy="3444572"/>
        </a:xfrm>
      </xdr:grpSpPr>
      <xdr:grpSp>
        <xdr:nvGrpSpPr>
          <xdr:cNvPr id="56" name="Group 55">
            <a:extLst>
              <a:ext uri="{FF2B5EF4-FFF2-40B4-BE49-F238E27FC236}">
                <a16:creationId xmlns:a16="http://schemas.microsoft.com/office/drawing/2014/main" id="{890C908E-3058-49E7-8E56-5030575E8B46}"/>
              </a:ext>
            </a:extLst>
          </xdr:cNvPr>
          <xdr:cNvGrpSpPr/>
        </xdr:nvGrpSpPr>
        <xdr:grpSpPr>
          <a:xfrm>
            <a:off x="0" y="8763000"/>
            <a:ext cx="4883756" cy="3444572"/>
            <a:chOff x="0" y="8763000"/>
            <a:chExt cx="4883756" cy="3444572"/>
          </a:xfrm>
        </xdr:grpSpPr>
        <xdr:graphicFrame macro="">
          <xdr:nvGraphicFramePr>
            <xdr:cNvPr id="50" name="Chart 2">
              <a:extLst>
                <a:ext uri="{FF2B5EF4-FFF2-40B4-BE49-F238E27FC236}">
                  <a16:creationId xmlns:a16="http://schemas.microsoft.com/office/drawing/2014/main" id="{DF638137-C419-400C-B655-B9AA8F30699C}"/>
                </a:ext>
              </a:extLst>
            </xdr:cNvPr>
            <xdr:cNvGraphicFramePr>
              <a:graphicFrameLocks/>
            </xdr:cNvGraphicFramePr>
          </xdr:nvGraphicFramePr>
          <xdr:xfrm>
            <a:off x="0" y="8763000"/>
            <a:ext cx="4883756" cy="344457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sp macro="" textlink="">
          <xdr:nvSpPr>
            <xdr:cNvPr id="51" name="TextBox 50">
              <a:extLst>
                <a:ext uri="{FF2B5EF4-FFF2-40B4-BE49-F238E27FC236}">
                  <a16:creationId xmlns:a16="http://schemas.microsoft.com/office/drawing/2014/main" id="{3C7C96E8-F8B4-4BDA-ADB2-ADFC3876B95B}"/>
                </a:ext>
              </a:extLst>
            </xdr:cNvPr>
            <xdr:cNvSpPr txBox="1"/>
          </xdr:nvSpPr>
          <xdr:spPr>
            <a:xfrm>
              <a:off x="2333625" y="11906250"/>
              <a:ext cx="240387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GB" sz="1100"/>
                <a:t>z</a:t>
              </a:r>
            </a:p>
          </xdr:txBody>
        </xdr:sp>
        <xdr:cxnSp macro="">
          <xdr:nvCxnSpPr>
            <xdr:cNvPr id="52" name="Straight Connector 51">
              <a:extLst>
                <a:ext uri="{FF2B5EF4-FFF2-40B4-BE49-F238E27FC236}">
                  <a16:creationId xmlns:a16="http://schemas.microsoft.com/office/drawing/2014/main" id="{505C98E4-B4ED-4BEE-947F-DA1DFF034802}"/>
                </a:ext>
              </a:extLst>
            </xdr:cNvPr>
            <xdr:cNvCxnSpPr/>
          </xdr:nvCxnSpPr>
          <xdr:spPr>
            <a:xfrm flipV="1">
              <a:off x="1905000" y="9867901"/>
              <a:ext cx="9525" cy="2209799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3" name="TextBox 52">
              <a:extLst>
                <a:ext uri="{FF2B5EF4-FFF2-40B4-BE49-F238E27FC236}">
                  <a16:creationId xmlns:a16="http://schemas.microsoft.com/office/drawing/2014/main" id="{24984D89-528D-4F67-B6EF-E0968DFD6E0B}"/>
                </a:ext>
              </a:extLst>
            </xdr:cNvPr>
            <xdr:cNvSpPr txBox="1"/>
          </xdr:nvSpPr>
          <xdr:spPr>
            <a:xfrm>
              <a:off x="2724151" y="9115425"/>
              <a:ext cx="1905000" cy="333375"/>
            </a:xfrm>
            <a:prstGeom prst="rect">
              <a:avLst/>
            </a:prstGeom>
            <a:solidFill>
              <a:schemeClr val="accent6">
                <a:lumMod val="40000"/>
                <a:lumOff val="6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1100"/>
                <a:t>=1-(2*NORM.S.DIST(1,TRUE))</a:t>
              </a:r>
            </a:p>
          </xdr:txBody>
        </xdr:sp>
        <xdr:cxnSp macro="">
          <xdr:nvCxnSpPr>
            <xdr:cNvPr id="54" name="Straight Connector 53">
              <a:extLst>
                <a:ext uri="{FF2B5EF4-FFF2-40B4-BE49-F238E27FC236}">
                  <a16:creationId xmlns:a16="http://schemas.microsoft.com/office/drawing/2014/main" id="{6EADA044-B94D-4722-9E5A-DF95927B612C}"/>
                </a:ext>
              </a:extLst>
            </xdr:cNvPr>
            <xdr:cNvCxnSpPr/>
          </xdr:nvCxnSpPr>
          <xdr:spPr>
            <a:xfrm flipH="1" flipV="1">
              <a:off x="3000375" y="9867900"/>
              <a:ext cx="9525" cy="2190751"/>
            </a:xfrm>
            <a:prstGeom prst="line">
              <a:avLst/>
            </a:prstGeom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5" name="Freeform: Shape 54">
              <a:extLst>
                <a:ext uri="{FF2B5EF4-FFF2-40B4-BE49-F238E27FC236}">
                  <a16:creationId xmlns:a16="http://schemas.microsoft.com/office/drawing/2014/main" id="{8FDDD7F7-3639-4465-BA4E-669F26CAAB7B}"/>
                </a:ext>
              </a:extLst>
            </xdr:cNvPr>
            <xdr:cNvSpPr/>
          </xdr:nvSpPr>
          <xdr:spPr>
            <a:xfrm>
              <a:off x="1895475" y="9696450"/>
              <a:ext cx="1114425" cy="2066925"/>
            </a:xfrm>
            <a:custGeom>
              <a:avLst/>
              <a:gdLst>
                <a:gd name="connsiteX0" fmla="*/ 0 w 1114425"/>
                <a:gd name="connsiteY0" fmla="*/ 2057400 h 2066925"/>
                <a:gd name="connsiteX1" fmla="*/ 1114425 w 1114425"/>
                <a:gd name="connsiteY1" fmla="*/ 2066925 h 2066925"/>
                <a:gd name="connsiteX2" fmla="*/ 1114425 w 1114425"/>
                <a:gd name="connsiteY2" fmla="*/ 790575 h 2066925"/>
                <a:gd name="connsiteX3" fmla="*/ 942975 w 1114425"/>
                <a:gd name="connsiteY3" fmla="*/ 447675 h 2066925"/>
                <a:gd name="connsiteX4" fmla="*/ 800100 w 1114425"/>
                <a:gd name="connsiteY4" fmla="*/ 209550 h 2066925"/>
                <a:gd name="connsiteX5" fmla="*/ 685800 w 1114425"/>
                <a:gd name="connsiteY5" fmla="*/ 47625 h 2066925"/>
                <a:gd name="connsiteX6" fmla="*/ 628650 w 1114425"/>
                <a:gd name="connsiteY6" fmla="*/ 19050 h 2066925"/>
                <a:gd name="connsiteX7" fmla="*/ 561975 w 1114425"/>
                <a:gd name="connsiteY7" fmla="*/ 0 h 2066925"/>
                <a:gd name="connsiteX8" fmla="*/ 485775 w 1114425"/>
                <a:gd name="connsiteY8" fmla="*/ 9525 h 2066925"/>
                <a:gd name="connsiteX9" fmla="*/ 371475 w 1114425"/>
                <a:gd name="connsiteY9" fmla="*/ 76200 h 2066925"/>
                <a:gd name="connsiteX10" fmla="*/ 266700 w 1114425"/>
                <a:gd name="connsiteY10" fmla="*/ 257175 h 2066925"/>
                <a:gd name="connsiteX11" fmla="*/ 104775 w 1114425"/>
                <a:gd name="connsiteY11" fmla="*/ 533400 h 2066925"/>
                <a:gd name="connsiteX12" fmla="*/ 9525 w 1114425"/>
                <a:gd name="connsiteY12" fmla="*/ 762000 h 2066925"/>
                <a:gd name="connsiteX13" fmla="*/ 0 w 1114425"/>
                <a:gd name="connsiteY13" fmla="*/ 2057400 h 206692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</a:cxnLst>
              <a:rect l="l" t="t" r="r" b="b"/>
              <a:pathLst>
                <a:path w="1114425" h="2066925">
                  <a:moveTo>
                    <a:pt x="0" y="2057400"/>
                  </a:moveTo>
                  <a:lnTo>
                    <a:pt x="1114425" y="2066925"/>
                  </a:lnTo>
                  <a:lnTo>
                    <a:pt x="1114425" y="790575"/>
                  </a:lnTo>
                  <a:lnTo>
                    <a:pt x="942975" y="447675"/>
                  </a:lnTo>
                  <a:lnTo>
                    <a:pt x="800100" y="209550"/>
                  </a:lnTo>
                  <a:lnTo>
                    <a:pt x="685800" y="47625"/>
                  </a:lnTo>
                  <a:lnTo>
                    <a:pt x="628650" y="19050"/>
                  </a:lnTo>
                  <a:lnTo>
                    <a:pt x="561975" y="0"/>
                  </a:lnTo>
                  <a:lnTo>
                    <a:pt x="485775" y="9525"/>
                  </a:lnTo>
                  <a:lnTo>
                    <a:pt x="371475" y="76200"/>
                  </a:lnTo>
                  <a:lnTo>
                    <a:pt x="266700" y="257175"/>
                  </a:lnTo>
                  <a:lnTo>
                    <a:pt x="104775" y="533400"/>
                  </a:lnTo>
                  <a:lnTo>
                    <a:pt x="9525" y="762000"/>
                  </a:lnTo>
                  <a:lnTo>
                    <a:pt x="0" y="2057400"/>
                  </a:lnTo>
                  <a:close/>
                </a:path>
              </a:pathLst>
            </a:custGeom>
            <a:solidFill>
              <a:schemeClr val="accent6">
                <a:lumMod val="40000"/>
                <a:lumOff val="6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sp macro="" textlink="">
        <xdr:nvSpPr>
          <xdr:cNvPr id="57" name="TextBox 56">
            <a:extLst>
              <a:ext uri="{FF2B5EF4-FFF2-40B4-BE49-F238E27FC236}">
                <a16:creationId xmlns:a16="http://schemas.microsoft.com/office/drawing/2014/main" id="{45DD466C-DF07-4859-A52C-9DAEE6B5AF38}"/>
              </a:ext>
            </a:extLst>
          </xdr:cNvPr>
          <xdr:cNvSpPr txBox="1"/>
        </xdr:nvSpPr>
        <xdr:spPr>
          <a:xfrm>
            <a:off x="3171825" y="10306050"/>
            <a:ext cx="771525" cy="333375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/>
              <a:t>=0.68269</a:t>
            </a:r>
          </a:p>
        </xdr:txBody>
      </xdr:sp>
    </xdr:grpSp>
    <xdr:clientData/>
  </xdr:twoCellAnchor>
  <xdr:oneCellAnchor>
    <xdr:from>
      <xdr:col>9</xdr:col>
      <xdr:colOff>561975</xdr:colOff>
      <xdr:row>32</xdr:row>
      <xdr:rowOff>23812</xdr:rowOff>
    </xdr:from>
    <xdr:ext cx="11124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9" name="TextBox 58">
              <a:extLst>
                <a:ext uri="{FF2B5EF4-FFF2-40B4-BE49-F238E27FC236}">
                  <a16:creationId xmlns:a16="http://schemas.microsoft.com/office/drawing/2014/main" id="{2F95F15A-4441-42A4-B6D6-B779A7080608}"/>
                </a:ext>
              </a:extLst>
            </xdr:cNvPr>
            <xdr:cNvSpPr txBox="1"/>
          </xdr:nvSpPr>
          <xdr:spPr>
            <a:xfrm>
              <a:off x="6067425" y="3262312"/>
              <a:ext cx="11124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acc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59" name="TextBox 58">
              <a:extLst>
                <a:ext uri="{FF2B5EF4-FFF2-40B4-BE49-F238E27FC236}">
                  <a16:creationId xmlns:a16="http://schemas.microsoft.com/office/drawing/2014/main" id="{2F95F15A-4441-42A4-B6D6-B779A7080608}"/>
                </a:ext>
              </a:extLst>
            </xdr:cNvPr>
            <xdr:cNvSpPr txBox="1"/>
          </xdr:nvSpPr>
          <xdr:spPr>
            <a:xfrm>
              <a:off x="6067425" y="3262312"/>
              <a:ext cx="11124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𝑥 ̅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9</xdr:col>
      <xdr:colOff>561975</xdr:colOff>
      <xdr:row>40</xdr:row>
      <xdr:rowOff>23812</xdr:rowOff>
    </xdr:from>
    <xdr:ext cx="11124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1" name="TextBox 60">
              <a:extLst>
                <a:ext uri="{FF2B5EF4-FFF2-40B4-BE49-F238E27FC236}">
                  <a16:creationId xmlns:a16="http://schemas.microsoft.com/office/drawing/2014/main" id="{DDC471CF-DE36-407F-9B25-795FAD3F257B}"/>
                </a:ext>
              </a:extLst>
            </xdr:cNvPr>
            <xdr:cNvSpPr txBox="1"/>
          </xdr:nvSpPr>
          <xdr:spPr>
            <a:xfrm>
              <a:off x="6067425" y="3452812"/>
              <a:ext cx="11124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acc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61" name="TextBox 60">
              <a:extLst>
                <a:ext uri="{FF2B5EF4-FFF2-40B4-BE49-F238E27FC236}">
                  <a16:creationId xmlns:a16="http://schemas.microsoft.com/office/drawing/2014/main" id="{DDC471CF-DE36-407F-9B25-795FAD3F257B}"/>
                </a:ext>
              </a:extLst>
            </xdr:cNvPr>
            <xdr:cNvSpPr txBox="1"/>
          </xdr:nvSpPr>
          <xdr:spPr>
            <a:xfrm>
              <a:off x="6067425" y="3452812"/>
              <a:ext cx="11124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𝑥 ̅</a:t>
              </a:r>
              <a:endParaRPr lang="en-GB" sz="1100"/>
            </a:p>
          </xdr:txBody>
        </xdr:sp>
      </mc:Fallback>
    </mc:AlternateContent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0.47458</cdr:x>
      <cdr:y>0.9232</cdr:y>
    </cdr:from>
    <cdr:to>
      <cdr:x>0.52381</cdr:x>
      <cdr:y>1</cdr:y>
    </cdr:to>
    <cdr:sp macro="" textlink="">
      <cdr:nvSpPr>
        <cdr:cNvPr id="2" name="TextBox 3">
          <a:extLst xmlns:a="http://schemas.openxmlformats.org/drawingml/2006/main">
            <a:ext uri="{FF2B5EF4-FFF2-40B4-BE49-F238E27FC236}">
              <a16:creationId xmlns:a16="http://schemas.microsoft.com/office/drawing/2014/main" id="{6F5EA547-2DBB-4495-BA23-A4602674BFB1}"/>
            </a:ext>
          </a:extLst>
        </cdr:cNvPr>
        <cdr:cNvSpPr txBox="1"/>
      </cdr:nvSpPr>
      <cdr:spPr>
        <a:xfrm xmlns:a="http://schemas.openxmlformats.org/drawingml/2006/main">
          <a:off x="2317750" y="3180012"/>
          <a:ext cx="240387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z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11</xdr:row>
      <xdr:rowOff>14287</xdr:rowOff>
    </xdr:from>
    <xdr:to>
      <xdr:col>16</xdr:col>
      <xdr:colOff>85725</xdr:colOff>
      <xdr:row>25</xdr:row>
      <xdr:rowOff>90487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2368B19-0D5B-4332-B1CE-25D8D387EF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28</xdr:row>
      <xdr:rowOff>0</xdr:rowOff>
    </xdr:from>
    <xdr:to>
      <xdr:col>16</xdr:col>
      <xdr:colOff>66675</xdr:colOff>
      <xdr:row>42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860AE3C-0C29-4C2F-BEB0-19173B222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542925</xdr:colOff>
      <xdr:row>10</xdr:row>
      <xdr:rowOff>142875</xdr:rowOff>
    </xdr:from>
    <xdr:to>
      <xdr:col>14</xdr:col>
      <xdr:colOff>104775</xdr:colOff>
      <xdr:row>25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D4C9E7-CD2C-C8BA-154E-65322E293B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471487</xdr:colOff>
      <xdr:row>10</xdr:row>
      <xdr:rowOff>133350</xdr:rowOff>
    </xdr:from>
    <xdr:to>
      <xdr:col>28</xdr:col>
      <xdr:colOff>33337</xdr:colOff>
      <xdr:row>25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05F19B2-7F99-DB7D-1974-8A2D9F7A0A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420CA-B64A-44AE-977C-4A49C87DF9E2}">
  <dimension ref="A1:X64"/>
  <sheetViews>
    <sheetView workbookViewId="0">
      <selection activeCell="O1" sqref="O1"/>
    </sheetView>
  </sheetViews>
  <sheetFormatPr defaultRowHeight="15"/>
  <cols>
    <col min="1" max="1" width="18.5703125" customWidth="1"/>
    <col min="9" max="9" width="11.42578125" customWidth="1"/>
    <col min="10" max="10" width="14.7109375" customWidth="1"/>
    <col min="13" max="13" width="11.7109375" customWidth="1"/>
  </cols>
  <sheetData>
    <row r="1" spans="1:24">
      <c r="A1" t="s">
        <v>0</v>
      </c>
      <c r="B1" s="12" t="s">
        <v>1</v>
      </c>
      <c r="C1" s="12" t="s">
        <v>2</v>
      </c>
      <c r="D1" s="12" t="s">
        <v>3</v>
      </c>
      <c r="I1" s="27" t="s">
        <v>32</v>
      </c>
      <c r="J1" s="27" t="s">
        <v>14</v>
      </c>
      <c r="K1" s="27"/>
      <c r="L1" s="27"/>
      <c r="M1" s="27"/>
      <c r="N1" s="27" t="s">
        <v>15</v>
      </c>
      <c r="T1" s="14" t="s">
        <v>23</v>
      </c>
      <c r="U1" s="15" t="s">
        <v>12</v>
      </c>
      <c r="V1" s="15" t="s">
        <v>24</v>
      </c>
      <c r="W1" s="15" t="s">
        <v>25</v>
      </c>
      <c r="X1" s="15" t="s">
        <v>26</v>
      </c>
    </row>
    <row r="2" spans="1:24">
      <c r="A2" t="s">
        <v>4</v>
      </c>
      <c r="B2" s="3" t="s">
        <v>6</v>
      </c>
      <c r="C2" s="4">
        <v>20</v>
      </c>
      <c r="D2" t="s">
        <v>8</v>
      </c>
      <c r="I2" s="28">
        <v>1</v>
      </c>
      <c r="J2" s="29">
        <f t="shared" ref="J2:J7" si="0">1-(2*(1-_xlfn.NORM.S.DIST(I2,TRUE)))</f>
        <v>0.68268949213708607</v>
      </c>
      <c r="K2" s="30" t="str">
        <f ca="1">_xlfn.FORMULATEXT(J2)</f>
        <v>=1-(2*(1-NORM.S.DIST(I2,TRUE)))</v>
      </c>
      <c r="L2" s="28"/>
      <c r="M2" s="28"/>
      <c r="N2" s="31">
        <f t="shared" ref="N2:N7" si="1">J2</f>
        <v>0.68268949213708607</v>
      </c>
      <c r="T2" s="4">
        <v>100</v>
      </c>
      <c r="U2" s="4">
        <v>1.96</v>
      </c>
      <c r="V2" s="4">
        <v>10</v>
      </c>
      <c r="W2" s="4">
        <f>T2-(U2*V2)</f>
        <v>80.400000000000006</v>
      </c>
      <c r="X2" s="4">
        <f>T2+(U2*V2)</f>
        <v>119.6</v>
      </c>
    </row>
    <row r="3" spans="1:24">
      <c r="A3" t="s">
        <v>5</v>
      </c>
      <c r="B3" s="3" t="s">
        <v>7</v>
      </c>
      <c r="C3" s="4">
        <v>5</v>
      </c>
      <c r="D3" t="s">
        <v>8</v>
      </c>
      <c r="I3" s="28">
        <v>1.64</v>
      </c>
      <c r="J3" s="32">
        <f t="shared" si="0"/>
        <v>0.89899483305179251</v>
      </c>
      <c r="K3" s="28"/>
      <c r="L3" s="28"/>
      <c r="M3" s="28"/>
      <c r="N3" s="31">
        <f t="shared" si="1"/>
        <v>0.89899483305179251</v>
      </c>
      <c r="T3" s="4">
        <v>110</v>
      </c>
      <c r="U3" s="4">
        <v>1.96</v>
      </c>
      <c r="V3" s="4">
        <v>10</v>
      </c>
      <c r="W3" s="4">
        <f>T3-(U3*V3)</f>
        <v>90.4</v>
      </c>
      <c r="X3" s="4">
        <f>T3+(U3*V3)</f>
        <v>129.6</v>
      </c>
    </row>
    <row r="4" spans="1:24">
      <c r="B4" s="4"/>
      <c r="C4" s="4"/>
      <c r="I4" s="28">
        <v>1.96</v>
      </c>
      <c r="J4" s="32">
        <f t="shared" si="0"/>
        <v>0.95000420970355903</v>
      </c>
      <c r="K4" s="28"/>
      <c r="L4" s="28"/>
      <c r="M4" s="28"/>
      <c r="N4" s="31">
        <f t="shared" si="1"/>
        <v>0.95000420970355903</v>
      </c>
      <c r="T4" s="4">
        <v>120</v>
      </c>
      <c r="U4" s="4">
        <v>1.96</v>
      </c>
      <c r="V4" s="4">
        <v>10</v>
      </c>
      <c r="W4" s="4">
        <f>T4-(U4*V4)</f>
        <v>100.4</v>
      </c>
      <c r="X4" s="4">
        <f>T4+(U4*V4)</f>
        <v>139.6</v>
      </c>
    </row>
    <row r="5" spans="1:24">
      <c r="A5" t="s">
        <v>9</v>
      </c>
      <c r="B5" s="4" t="s">
        <v>10</v>
      </c>
      <c r="C5" s="4">
        <v>22</v>
      </c>
      <c r="D5" t="s">
        <v>8</v>
      </c>
      <c r="I5" s="28">
        <v>2</v>
      </c>
      <c r="J5" s="32">
        <f t="shared" si="0"/>
        <v>0.95449973610364158</v>
      </c>
      <c r="K5" s="28"/>
      <c r="L5" s="28"/>
      <c r="M5" s="28"/>
      <c r="N5" s="31">
        <f t="shared" si="1"/>
        <v>0.95449973610364158</v>
      </c>
      <c r="W5" s="1"/>
    </row>
    <row r="6" spans="1:24">
      <c r="A6" t="s">
        <v>11</v>
      </c>
      <c r="B6" s="4" t="s">
        <v>12</v>
      </c>
      <c r="C6" s="4">
        <f>(C5-C2)/C3</f>
        <v>0.4</v>
      </c>
      <c r="D6" s="2" t="str">
        <f ca="1">_xlfn.FORMULATEXT(C6)</f>
        <v>=(C5-C2)/C3</v>
      </c>
      <c r="I6" s="28">
        <v>2.58</v>
      </c>
      <c r="J6" s="32">
        <f t="shared" si="0"/>
        <v>0.99011996848445882</v>
      </c>
      <c r="K6" s="28"/>
      <c r="L6" s="28"/>
      <c r="M6" s="28"/>
      <c r="N6" s="31">
        <f t="shared" si="1"/>
        <v>0.99011996848445882</v>
      </c>
    </row>
    <row r="7" spans="1:24">
      <c r="I7" s="28">
        <v>3</v>
      </c>
      <c r="J7" s="32">
        <f t="shared" si="0"/>
        <v>0.99730020393673979</v>
      </c>
      <c r="K7" s="28"/>
      <c r="L7" s="28"/>
      <c r="M7" s="28"/>
      <c r="N7" s="31">
        <f t="shared" si="1"/>
        <v>0.99730020393673979</v>
      </c>
    </row>
    <row r="8" spans="1:24">
      <c r="C8" s="2"/>
      <c r="J8" s="6"/>
      <c r="N8" s="7"/>
    </row>
    <row r="9" spans="1:24">
      <c r="J9" s="6"/>
      <c r="N9" s="7"/>
    </row>
    <row r="11" spans="1:24">
      <c r="I11" s="33" t="s">
        <v>22</v>
      </c>
      <c r="J11" s="34" t="s">
        <v>27</v>
      </c>
      <c r="K11" s="33"/>
      <c r="L11" s="33"/>
      <c r="M11" s="35" t="s">
        <v>28</v>
      </c>
      <c r="N11" s="34" t="s">
        <v>29</v>
      </c>
      <c r="O11" s="33"/>
      <c r="P11" s="33"/>
      <c r="Q11" s="33"/>
      <c r="R11" s="33"/>
    </row>
    <row r="12" spans="1:24">
      <c r="I12" s="33">
        <v>1.0000000000000001E-18</v>
      </c>
      <c r="J12" s="33">
        <f>_xlfn.NORM.S.INV(I12)</f>
        <v>-8.7572903487823162</v>
      </c>
      <c r="K12" s="33"/>
      <c r="L12" s="33"/>
      <c r="M12" s="33">
        <v>0.1</v>
      </c>
      <c r="N12" s="33">
        <f>ABS(_xlfn.NORM.S.INV(M12))</f>
        <v>1.2815515655446006</v>
      </c>
      <c r="O12" s="36" t="str">
        <f ca="1">_xlfn.FORMULATEXT(N12)</f>
        <v>=ABS(NORM.S.INV(M12))</v>
      </c>
      <c r="P12" s="33"/>
      <c r="Q12" s="33"/>
      <c r="R12" s="33" t="s">
        <v>30</v>
      </c>
    </row>
    <row r="13" spans="1:24">
      <c r="I13" s="33">
        <v>1.3498980316300933E-3</v>
      </c>
      <c r="J13" s="33">
        <f>_xlfn.NORM.S.INV(I13)</f>
        <v>-3</v>
      </c>
      <c r="K13" s="36" t="str">
        <f ca="1">_xlfn.FORMULATEXT(J13)</f>
        <v>=NORM.S.INV(I13)</v>
      </c>
      <c r="L13" s="33"/>
      <c r="M13" s="33">
        <v>0.05</v>
      </c>
      <c r="N13" s="33">
        <f t="shared" ref="N13:N16" si="2">ABS(_xlfn.NORM.S.INV(M13))</f>
        <v>1.6448536269514726</v>
      </c>
      <c r="O13" s="36"/>
      <c r="P13" s="33"/>
      <c r="Q13" s="33"/>
      <c r="R13" s="33"/>
    </row>
    <row r="14" spans="1:24">
      <c r="I14" s="33">
        <v>5.0000000000000001E-3</v>
      </c>
      <c r="J14" s="37">
        <f>_xlfn.NORM.S.INV(I14)</f>
        <v>-2.5758293035488999</v>
      </c>
      <c r="K14" s="36"/>
      <c r="L14" s="33"/>
      <c r="M14" s="33">
        <v>2.5000000000000001E-2</v>
      </c>
      <c r="N14" s="33">
        <f t="shared" si="2"/>
        <v>1.9599639845400538</v>
      </c>
      <c r="O14" s="33"/>
      <c r="P14" s="33"/>
      <c r="Q14" s="33"/>
      <c r="R14" s="33"/>
    </row>
    <row r="15" spans="1:24">
      <c r="I15" s="33">
        <v>2.2750131948179191E-2</v>
      </c>
      <c r="J15" s="33">
        <f t="shared" ref="J15:J23" si="3">_xlfn.NORM.S.INV(I15)</f>
        <v>-2.0000000000000004</v>
      </c>
      <c r="K15" s="33"/>
      <c r="L15" s="33"/>
      <c r="M15" s="33">
        <v>0.01</v>
      </c>
      <c r="N15" s="33">
        <f t="shared" si="2"/>
        <v>2.3263478740408408</v>
      </c>
      <c r="O15" s="33"/>
      <c r="P15" s="33"/>
      <c r="Q15" s="33"/>
      <c r="R15" s="33"/>
    </row>
    <row r="16" spans="1:24">
      <c r="I16" s="33">
        <v>2.5000000000000001E-2</v>
      </c>
      <c r="J16" s="37">
        <f t="shared" si="3"/>
        <v>-1.9599639845400538</v>
      </c>
      <c r="K16" s="33"/>
      <c r="L16" s="33"/>
      <c r="M16" s="33">
        <v>5.0000000000000001E-3</v>
      </c>
      <c r="N16" s="33">
        <f t="shared" si="2"/>
        <v>2.5758293035488999</v>
      </c>
      <c r="O16" s="33"/>
      <c r="P16" s="33"/>
      <c r="Q16" s="33"/>
      <c r="R16" s="33"/>
    </row>
    <row r="17" spans="9:18">
      <c r="I17" s="33">
        <v>0.05</v>
      </c>
      <c r="J17" s="37">
        <f t="shared" si="3"/>
        <v>-1.6448536269514726</v>
      </c>
      <c r="K17" s="33"/>
      <c r="L17" s="33"/>
      <c r="M17" s="33">
        <v>0.1</v>
      </c>
      <c r="N17" s="33">
        <f>ABS(_xlfn.NORM.S.INV(M17/2))</f>
        <v>1.6448536269514726</v>
      </c>
      <c r="O17" s="36" t="str">
        <f ca="1">_xlfn.FORMULATEXT(N17)</f>
        <v>=ABS(NORM.S.INV(M17/2))</v>
      </c>
      <c r="P17" s="33"/>
      <c r="Q17" s="33"/>
      <c r="R17" s="33" t="s">
        <v>31</v>
      </c>
    </row>
    <row r="18" spans="9:18">
      <c r="I18" s="33">
        <v>0.15865525393145699</v>
      </c>
      <c r="J18" s="33">
        <f t="shared" si="3"/>
        <v>-0.99999999999999956</v>
      </c>
      <c r="K18" s="33"/>
      <c r="L18" s="33"/>
      <c r="M18" s="33">
        <v>0.05</v>
      </c>
      <c r="N18" s="33">
        <f t="shared" ref="N18:N21" si="4">ABS(_xlfn.NORM.S.INV(M18/2))</f>
        <v>1.9599639845400538</v>
      </c>
      <c r="O18" s="33"/>
      <c r="P18" s="33"/>
      <c r="Q18" s="33"/>
      <c r="R18" s="33"/>
    </row>
    <row r="19" spans="9:18">
      <c r="I19" s="33">
        <v>0.5</v>
      </c>
      <c r="J19" s="33">
        <f t="shared" si="3"/>
        <v>0</v>
      </c>
      <c r="K19" s="33"/>
      <c r="L19" s="33"/>
      <c r="M19" s="33">
        <v>2.5000000000000001E-2</v>
      </c>
      <c r="N19" s="33">
        <f t="shared" si="4"/>
        <v>2.2414027276049446</v>
      </c>
      <c r="O19" s="33"/>
      <c r="P19" s="33"/>
      <c r="Q19" s="33"/>
      <c r="R19" s="33"/>
    </row>
    <row r="20" spans="9:18">
      <c r="I20" s="33">
        <v>0.84134474606854304</v>
      </c>
      <c r="J20" s="33">
        <f t="shared" si="3"/>
        <v>0.99999999999999956</v>
      </c>
      <c r="K20" s="33"/>
      <c r="L20" s="33"/>
      <c r="M20" s="33">
        <v>0.01</v>
      </c>
      <c r="N20" s="33">
        <f t="shared" si="4"/>
        <v>2.5758293035488999</v>
      </c>
      <c r="O20" s="33"/>
      <c r="P20" s="33"/>
      <c r="Q20" s="33"/>
      <c r="R20" s="33"/>
    </row>
    <row r="21" spans="9:18">
      <c r="I21" s="33">
        <v>0.97724986805182079</v>
      </c>
      <c r="J21" s="33">
        <f t="shared" si="3"/>
        <v>2</v>
      </c>
      <c r="K21" s="33"/>
      <c r="L21" s="33"/>
      <c r="M21" s="33">
        <v>5.0000000000000001E-3</v>
      </c>
      <c r="N21" s="33">
        <f t="shared" si="4"/>
        <v>2.8070337683438042</v>
      </c>
      <c r="O21" s="33"/>
      <c r="P21" s="33"/>
      <c r="Q21" s="33"/>
      <c r="R21" s="33"/>
    </row>
    <row r="22" spans="9:18">
      <c r="I22" s="33">
        <v>0.9986501019683699</v>
      </c>
      <c r="J22" s="33">
        <f t="shared" si="3"/>
        <v>2.9999999999999969</v>
      </c>
      <c r="K22" s="33"/>
      <c r="L22" s="33"/>
      <c r="M22" s="33"/>
      <c r="N22" s="33"/>
      <c r="O22" s="33"/>
      <c r="P22" s="33"/>
      <c r="Q22" s="33"/>
      <c r="R22" s="33"/>
    </row>
    <row r="23" spans="9:18">
      <c r="I23" s="33">
        <v>0.999999999999999</v>
      </c>
      <c r="J23" s="33">
        <f t="shared" si="3"/>
        <v>7.9414444874159766</v>
      </c>
      <c r="K23" s="33"/>
      <c r="L23" s="33"/>
      <c r="M23" s="33"/>
      <c r="N23" s="33"/>
      <c r="O23" s="33"/>
      <c r="P23" s="33"/>
      <c r="Q23" s="33"/>
      <c r="R23" s="33"/>
    </row>
    <row r="24" spans="9:18">
      <c r="I24" s="11"/>
    </row>
    <row r="25" spans="9:18">
      <c r="I25" s="11"/>
    </row>
    <row r="27" spans="9:18">
      <c r="I27" s="38" t="s">
        <v>33</v>
      </c>
      <c r="J27" s="39" t="s">
        <v>19</v>
      </c>
      <c r="K27" s="40">
        <v>124</v>
      </c>
      <c r="L27" s="40"/>
      <c r="M27" s="40"/>
      <c r="N27" s="40"/>
    </row>
    <row r="28" spans="9:18">
      <c r="I28" s="40"/>
      <c r="J28" s="41" t="s">
        <v>16</v>
      </c>
      <c r="K28" s="40">
        <v>125</v>
      </c>
      <c r="L28" s="40"/>
      <c r="M28" s="42"/>
      <c r="N28" s="40"/>
    </row>
    <row r="29" spans="9:18">
      <c r="I29" s="40"/>
      <c r="J29" s="41" t="s">
        <v>17</v>
      </c>
      <c r="K29" s="40">
        <v>4</v>
      </c>
      <c r="L29" s="40"/>
      <c r="M29" s="40"/>
      <c r="N29" s="40"/>
    </row>
    <row r="30" spans="9:18">
      <c r="I30" s="40"/>
      <c r="J30" s="39" t="s">
        <v>13</v>
      </c>
      <c r="K30" s="40">
        <f>(K27-K28)/K29</f>
        <v>-0.25</v>
      </c>
      <c r="L30" s="42" t="str">
        <f ca="1">_xlfn.FORMULATEXT(K30)</f>
        <v>=(K27-K28)/K29</v>
      </c>
      <c r="M30" s="40"/>
      <c r="N30" s="40"/>
    </row>
    <row r="31" spans="9:18">
      <c r="I31" s="40"/>
      <c r="J31" s="39" t="s">
        <v>22</v>
      </c>
      <c r="K31" s="43">
        <f>_xlfn.NORM.S.DIST(K30,TRUE)</f>
        <v>0.4012936743170763</v>
      </c>
      <c r="L31" s="42" t="str">
        <f ca="1">_xlfn.FORMULATEXT(K31)</f>
        <v>=NORM.S.DIST(K30,TRUE)</v>
      </c>
      <c r="M31" s="40"/>
      <c r="N31" s="40"/>
    </row>
    <row r="32" spans="9:18">
      <c r="J32" s="8"/>
    </row>
    <row r="33" spans="2:14">
      <c r="I33" s="44" t="s">
        <v>34</v>
      </c>
      <c r="J33" s="45" t="s">
        <v>21</v>
      </c>
      <c r="K33" s="46">
        <f>K27</f>
        <v>124</v>
      </c>
      <c r="L33" s="46"/>
      <c r="M33" s="46"/>
      <c r="N33" s="46"/>
    </row>
    <row r="34" spans="2:14">
      <c r="I34" s="46"/>
      <c r="J34" s="45" t="s">
        <v>16</v>
      </c>
      <c r="K34" s="46">
        <f>K28</f>
        <v>125</v>
      </c>
      <c r="L34" s="46"/>
      <c r="M34" s="46"/>
      <c r="N34" s="46"/>
    </row>
    <row r="35" spans="2:14">
      <c r="I35" s="46"/>
      <c r="J35" s="45" t="s">
        <v>17</v>
      </c>
      <c r="K35" s="46">
        <f>K29</f>
        <v>4</v>
      </c>
      <c r="L35" s="46"/>
      <c r="M35" s="46"/>
      <c r="N35" s="46"/>
    </row>
    <row r="36" spans="2:14">
      <c r="I36" s="46"/>
      <c r="J36" s="47" t="s">
        <v>18</v>
      </c>
      <c r="K36" s="46">
        <v>25</v>
      </c>
      <c r="L36" s="46"/>
      <c r="M36" s="46"/>
      <c r="N36" s="46"/>
    </row>
    <row r="37" spans="2:14">
      <c r="I37" s="46"/>
      <c r="J37" s="47" t="s">
        <v>20</v>
      </c>
      <c r="K37" s="46">
        <f>K35/SQRT(K36)</f>
        <v>0.8</v>
      </c>
      <c r="L37" s="48" t="str">
        <f ca="1">_xlfn.FORMULATEXT(K37)</f>
        <v>=K35/SQRT(K36)</v>
      </c>
      <c r="M37" s="46"/>
      <c r="N37" s="46"/>
    </row>
    <row r="38" spans="2:14">
      <c r="I38" s="46"/>
      <c r="J38" s="47" t="s">
        <v>13</v>
      </c>
      <c r="K38" s="46">
        <f>(K33-K34)/K37</f>
        <v>-1.25</v>
      </c>
      <c r="L38" s="48" t="str">
        <f ca="1">_xlfn.FORMULATEXT(K38)</f>
        <v>=(K33-K34)/K37</v>
      </c>
      <c r="M38" s="46"/>
      <c r="N38" s="46"/>
    </row>
    <row r="39" spans="2:14">
      <c r="I39" s="46"/>
      <c r="J39" s="47" t="s">
        <v>22</v>
      </c>
      <c r="K39" s="49">
        <f>_xlfn.NORM.S.DIST(K38,TRUE)</f>
        <v>0.10564977366685525</v>
      </c>
      <c r="L39" s="48" t="str">
        <f ca="1">_xlfn.FORMULATEXT(K39)</f>
        <v>=NORM.S.DIST(K38,TRUE)</v>
      </c>
      <c r="M39" s="46"/>
      <c r="N39" s="46"/>
    </row>
    <row r="40" spans="2:14">
      <c r="J40" s="10"/>
    </row>
    <row r="41" spans="2:14">
      <c r="I41" s="50" t="s">
        <v>35</v>
      </c>
      <c r="J41" s="51" t="s">
        <v>21</v>
      </c>
      <c r="K41" s="52">
        <f>K33</f>
        <v>124</v>
      </c>
      <c r="L41" s="52"/>
      <c r="M41" s="52"/>
      <c r="N41" s="52"/>
    </row>
    <row r="42" spans="2:14">
      <c r="I42" s="52"/>
      <c r="J42" s="51" t="s">
        <v>16</v>
      </c>
      <c r="K42" s="52">
        <f>K34</f>
        <v>125</v>
      </c>
      <c r="L42" s="52"/>
      <c r="M42" s="52"/>
      <c r="N42" s="52"/>
    </row>
    <row r="43" spans="2:14">
      <c r="I43" s="52"/>
      <c r="J43" s="51" t="s">
        <v>17</v>
      </c>
      <c r="K43" s="52">
        <f>K35</f>
        <v>4</v>
      </c>
      <c r="L43" s="52"/>
      <c r="M43" s="52"/>
      <c r="N43" s="52"/>
    </row>
    <row r="44" spans="2:14">
      <c r="I44" s="52"/>
      <c r="J44" s="53" t="s">
        <v>18</v>
      </c>
      <c r="K44" s="52">
        <v>100</v>
      </c>
      <c r="L44" s="52"/>
      <c r="M44" s="52"/>
      <c r="N44" s="52"/>
    </row>
    <row r="45" spans="2:14">
      <c r="B45" s="5">
        <f>_xlfn.NORM.S.DIST(-1,TRUE)</f>
        <v>0.15865525393145699</v>
      </c>
      <c r="C45" s="2" t="str">
        <f ca="1">_xlfn.FORMULATEXT(B45)</f>
        <v>=NORM.S.DIST(-1,TRUE)</v>
      </c>
      <c r="I45" s="52"/>
      <c r="J45" s="53" t="s">
        <v>20</v>
      </c>
      <c r="K45" s="52">
        <f>K43/SQRT(K44)</f>
        <v>0.4</v>
      </c>
      <c r="L45" s="54" t="str">
        <f ca="1">_xlfn.FORMULATEXT(K45)</f>
        <v>=K43/SQRT(K44)</v>
      </c>
      <c r="M45" s="52"/>
      <c r="N45" s="52"/>
    </row>
    <row r="46" spans="2:14">
      <c r="B46" s="5">
        <f>1-_xlfn.NORM.S.DIST(-1,TRUE)</f>
        <v>0.84134474606854304</v>
      </c>
      <c r="C46" s="2" t="str">
        <f ca="1">_xlfn.FORMULATEXT(B46)</f>
        <v>=1-NORM.S.DIST(-1,TRUE)</v>
      </c>
      <c r="I46" s="52"/>
      <c r="J46" s="53" t="s">
        <v>13</v>
      </c>
      <c r="K46" s="52">
        <f>(K41-K42)/K45</f>
        <v>-2.5</v>
      </c>
      <c r="L46" s="54" t="str">
        <f ca="1">_xlfn.FORMULATEXT(K46)</f>
        <v>=(K41-K42)/K45</v>
      </c>
      <c r="M46" s="52"/>
      <c r="N46" s="52"/>
    </row>
    <row r="47" spans="2:14">
      <c r="B47">
        <f>B46-B45</f>
        <v>0.68268949213708607</v>
      </c>
      <c r="C47" s="2" t="str">
        <f ca="1">_xlfn.FORMULATEXT(B47)</f>
        <v>=B46-B45</v>
      </c>
      <c r="I47" s="52"/>
      <c r="J47" s="53" t="s">
        <v>22</v>
      </c>
      <c r="K47" s="55">
        <f>_xlfn.NORM.S.DIST(K46,TRUE)</f>
        <v>6.2096653257761331E-3</v>
      </c>
      <c r="L47" s="54" t="str">
        <f ca="1">_xlfn.FORMULATEXT(K47)</f>
        <v>=NORM.S.DIST(K46,TRUE)</v>
      </c>
      <c r="M47" s="52"/>
      <c r="N47" s="52"/>
    </row>
    <row r="48" spans="2:14">
      <c r="I48" s="10"/>
    </row>
    <row r="49" spans="9:13">
      <c r="I49" s="8"/>
    </row>
    <row r="50" spans="9:13">
      <c r="I50" s="9"/>
      <c r="K50" s="2"/>
    </row>
    <row r="63" spans="9:13">
      <c r="M63" s="1"/>
    </row>
    <row r="64" spans="9:13">
      <c r="M64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7FCED-D455-449D-A6DE-C27917683554}">
  <dimension ref="A1:L50"/>
  <sheetViews>
    <sheetView topLeftCell="A13" workbookViewId="0">
      <selection sqref="A1:L1048576"/>
    </sheetView>
  </sheetViews>
  <sheetFormatPr defaultRowHeight="15"/>
  <cols>
    <col min="1" max="1" width="10.28515625" customWidth="1"/>
    <col min="2" max="2" width="10.7109375" bestFit="1" customWidth="1"/>
    <col min="3" max="4" width="9.140625" style="4"/>
    <col min="7" max="8" width="8.5703125" style="4" customWidth="1"/>
    <col min="9" max="9" width="8.7109375" customWidth="1"/>
    <col min="11" max="11" width="12.7109375" bestFit="1" customWidth="1"/>
  </cols>
  <sheetData>
    <row r="1" spans="1:12">
      <c r="A1" s="16" t="s">
        <v>44</v>
      </c>
      <c r="C1"/>
      <c r="D1"/>
    </row>
    <row r="2" spans="1:12">
      <c r="A2" s="12" t="s">
        <v>37</v>
      </c>
      <c r="B2" s="12" t="s">
        <v>36</v>
      </c>
      <c r="C2" s="15" t="s">
        <v>45</v>
      </c>
      <c r="D2" s="15" t="s">
        <v>46</v>
      </c>
      <c r="E2" s="15" t="s">
        <v>43</v>
      </c>
      <c r="F2" s="15" t="s">
        <v>25</v>
      </c>
      <c r="G2" s="15" t="s">
        <v>26</v>
      </c>
      <c r="H2" s="15" t="s">
        <v>47</v>
      </c>
    </row>
    <row r="3" spans="1:12">
      <c r="A3" s="24">
        <v>42552</v>
      </c>
      <c r="B3" s="17">
        <v>1</v>
      </c>
      <c r="C3" s="25">
        <v>6750</v>
      </c>
      <c r="D3" s="20" cm="1">
        <f t="array" ref="D3">TREND($C$3:$C$37,$B$3:$B$37,B3)</f>
        <v>6860.2380952380954</v>
      </c>
      <c r="E3" s="20"/>
      <c r="F3" s="20">
        <f t="shared" ref="F3:F37" si="0">D3-($K$5*$K$6)</f>
        <v>6550.9850402773764</v>
      </c>
      <c r="G3" s="20">
        <f t="shared" ref="G3:G37" si="1">D3+($K$5*$K$6)</f>
        <v>7169.4911501988145</v>
      </c>
      <c r="H3"/>
      <c r="J3" s="9" t="s">
        <v>38</v>
      </c>
      <c r="K3">
        <v>0.1</v>
      </c>
      <c r="L3" s="5"/>
    </row>
    <row r="4" spans="1:12">
      <c r="A4" s="24">
        <v>42583</v>
      </c>
      <c r="B4" s="17">
        <v>2</v>
      </c>
      <c r="C4" s="25">
        <v>6960</v>
      </c>
      <c r="D4" s="20" cm="1">
        <f t="array" ref="D4">TREND($C$3:$C$37,$B$3:$B$37,B4)</f>
        <v>6892.2577030812326</v>
      </c>
      <c r="E4" s="20"/>
      <c r="F4" s="20">
        <f t="shared" si="0"/>
        <v>6583.0046481205136</v>
      </c>
      <c r="G4" s="20">
        <f t="shared" si="1"/>
        <v>7201.5107580419517</v>
      </c>
      <c r="H4"/>
      <c r="J4" s="9" t="s">
        <v>39</v>
      </c>
      <c r="K4">
        <f>1-K3</f>
        <v>0.9</v>
      </c>
      <c r="L4" s="19" t="str">
        <f ca="1">_xlfn.FORMULATEXT(K4)</f>
        <v>=1-K3</v>
      </c>
    </row>
    <row r="5" spans="1:12">
      <c r="A5" s="24">
        <v>42614</v>
      </c>
      <c r="B5" s="17">
        <v>3</v>
      </c>
      <c r="C5" s="25">
        <v>7050</v>
      </c>
      <c r="D5" s="20" cm="1">
        <f t="array" ref="D5">TREND($C$3:$C$37,$B$3:$B$37,B5)</f>
        <v>6924.2773109243699</v>
      </c>
      <c r="E5" s="20"/>
      <c r="F5" s="20">
        <f t="shared" si="0"/>
        <v>6615.0242559636508</v>
      </c>
      <c r="G5" s="20">
        <f t="shared" si="1"/>
        <v>7233.5303658850889</v>
      </c>
      <c r="H5"/>
      <c r="J5" s="9" t="s">
        <v>13</v>
      </c>
      <c r="K5" s="13">
        <f>_xlfn.NORM.S.INV(1-(K3/2))</f>
        <v>1.6448536269514715</v>
      </c>
      <c r="L5" s="19" t="str">
        <f t="shared" ref="L5:L9" ca="1" si="2">_xlfn.FORMULATEXT(K5)</f>
        <v>=NORM.S.INV(1-(K3/2))</v>
      </c>
    </row>
    <row r="6" spans="1:12">
      <c r="A6" s="24">
        <v>42644</v>
      </c>
      <c r="B6" s="17">
        <v>4</v>
      </c>
      <c r="C6" s="25">
        <v>6870</v>
      </c>
      <c r="D6" s="20" cm="1">
        <f t="array" ref="D6">TREND($C$3:$C$37,$B$3:$B$37,B6)</f>
        <v>6956.2969187675071</v>
      </c>
      <c r="E6" s="20"/>
      <c r="F6" s="20">
        <f t="shared" si="0"/>
        <v>6647.0438638067881</v>
      </c>
      <c r="G6" s="20">
        <f t="shared" si="1"/>
        <v>7265.5499737282262</v>
      </c>
      <c r="H6"/>
      <c r="J6" s="9" t="s">
        <v>20</v>
      </c>
      <c r="K6" s="13">
        <f>SQRT(SUMXMY2(C3:C37,D3:D37)/(COUNT(D3:D37)-2))</f>
        <v>188.01250755295521</v>
      </c>
      <c r="L6" s="19" t="str">
        <f t="shared" ca="1" si="2"/>
        <v>=SQRT(SUMXMY2(C3:C37,D3:D37)/(COUNT(D3:D37)-2))</v>
      </c>
    </row>
    <row r="7" spans="1:12">
      <c r="A7" s="24">
        <v>42675</v>
      </c>
      <c r="B7" s="17">
        <v>5</v>
      </c>
      <c r="C7" s="25">
        <v>6870</v>
      </c>
      <c r="D7" s="20" cm="1">
        <f t="array" ref="D7">TREND($C$3:$C$37,$B$3:$B$37,B7)</f>
        <v>6988.3165266106444</v>
      </c>
      <c r="E7" s="20"/>
      <c r="F7" s="20">
        <f t="shared" si="0"/>
        <v>6679.0634716499253</v>
      </c>
      <c r="G7" s="20">
        <f t="shared" si="1"/>
        <v>7297.5695815713634</v>
      </c>
      <c r="H7"/>
      <c r="J7" s="9" t="s">
        <v>40</v>
      </c>
      <c r="K7">
        <f>(SUM(C3:C37)-SUM(D3:D37))/COUNT(D3:D37)</f>
        <v>0</v>
      </c>
      <c r="L7" s="19" t="str">
        <f t="shared" ca="1" si="2"/>
        <v>=(SUM(C3:C37)-SUM(D3:D37))/COUNT(D3:D37)</v>
      </c>
    </row>
    <row r="8" spans="1:12">
      <c r="A8" s="24">
        <v>42705</v>
      </c>
      <c r="B8" s="17">
        <v>6</v>
      </c>
      <c r="C8" s="25">
        <v>6830</v>
      </c>
      <c r="D8" s="20" cm="1">
        <f t="array" ref="D8">TREND($C$3:$C$37,$B$3:$B$37,B8)</f>
        <v>7020.3361344537816</v>
      </c>
      <c r="E8" s="20"/>
      <c r="F8" s="20">
        <f t="shared" si="0"/>
        <v>6711.0830794930625</v>
      </c>
      <c r="G8" s="20">
        <f t="shared" si="1"/>
        <v>7329.5891894145007</v>
      </c>
      <c r="H8"/>
      <c r="J8" s="9" t="s">
        <v>41</v>
      </c>
      <c r="K8" s="13">
        <f>SQRT(SUMXMY2(C3:C37,D3:D37)/COUNT(D3:D37))</f>
        <v>182.5617076794702</v>
      </c>
      <c r="L8" s="19" t="str">
        <f t="shared" ca="1" si="2"/>
        <v>=SQRT(SUMXMY2(C3:C37,D3:D37)/COUNT(D3:D37))</v>
      </c>
    </row>
    <row r="9" spans="1:12">
      <c r="A9" s="24">
        <v>42736</v>
      </c>
      <c r="B9" s="17">
        <v>7</v>
      </c>
      <c r="C9" s="25">
        <v>6990</v>
      </c>
      <c r="D9" s="20" cm="1">
        <f t="array" ref="D9">TREND($C$3:$C$37,$B$3:$B$37,B9)</f>
        <v>7052.3557422969188</v>
      </c>
      <c r="E9" s="20"/>
      <c r="F9" s="20">
        <f t="shared" si="0"/>
        <v>6743.1026873361998</v>
      </c>
      <c r="G9" s="20">
        <f t="shared" si="1"/>
        <v>7361.6087972576379</v>
      </c>
      <c r="H9"/>
      <c r="J9" s="9" t="s">
        <v>42</v>
      </c>
      <c r="K9" s="21" cm="1">
        <f t="array" ref="K9">SUM(((C3:C37)-(D3:D37))/(C3:C37))/COUNT(D3:D37)</f>
        <v>-5.8593975434183168E-4</v>
      </c>
      <c r="L9" s="19" t="str">
        <f t="shared" ca="1" si="2"/>
        <v>=SUM(((C3:C37)-(D3:D37))/(C3:C37))/COUNT(D3:D37)</v>
      </c>
    </row>
    <row r="10" spans="1:12">
      <c r="A10" s="24">
        <v>42767</v>
      </c>
      <c r="B10" s="17">
        <v>8</v>
      </c>
      <c r="C10" s="25">
        <v>7090</v>
      </c>
      <c r="D10" s="20" cm="1">
        <f t="array" ref="D10">TREND($C$3:$C$37,$B$3:$B$37,B10)</f>
        <v>7084.3753501400561</v>
      </c>
      <c r="E10" s="20"/>
      <c r="F10" s="20">
        <f t="shared" si="0"/>
        <v>6775.122295179337</v>
      </c>
      <c r="G10" s="20">
        <f t="shared" si="1"/>
        <v>7393.6284051007751</v>
      </c>
      <c r="H10"/>
      <c r="J10" s="9"/>
      <c r="K10" s="18"/>
    </row>
    <row r="11" spans="1:12">
      <c r="A11" s="24">
        <v>42795</v>
      </c>
      <c r="B11" s="17">
        <v>9</v>
      </c>
      <c r="C11" s="25">
        <v>7250</v>
      </c>
      <c r="D11" s="20" cm="1">
        <f t="array" ref="D11">TREND($C$3:$C$37,$B$3:$B$37,B11)</f>
        <v>7116.3949579831933</v>
      </c>
      <c r="E11" s="20"/>
      <c r="F11" s="20">
        <f t="shared" si="0"/>
        <v>6807.1419030224743</v>
      </c>
      <c r="G11" s="20">
        <f t="shared" si="1"/>
        <v>7425.6480129439124</v>
      </c>
      <c r="H11"/>
    </row>
    <row r="12" spans="1:12">
      <c r="A12" s="24">
        <v>42826</v>
      </c>
      <c r="B12" s="17">
        <v>10</v>
      </c>
      <c r="C12" s="25">
        <v>7280</v>
      </c>
      <c r="D12" s="20" cm="1">
        <f t="array" ref="D12">TREND($C$3:$C$37,$B$3:$B$37,B12)</f>
        <v>7148.4145658263305</v>
      </c>
      <c r="E12" s="20"/>
      <c r="F12" s="20">
        <f t="shared" si="0"/>
        <v>6839.1615108656115</v>
      </c>
      <c r="G12" s="20">
        <f t="shared" si="1"/>
        <v>7457.6676207870496</v>
      </c>
      <c r="H12"/>
    </row>
    <row r="13" spans="1:12">
      <c r="A13" s="24">
        <v>42856</v>
      </c>
      <c r="B13" s="17">
        <v>11</v>
      </c>
      <c r="C13" s="25">
        <v>7050</v>
      </c>
      <c r="D13" s="20" cm="1">
        <f t="array" ref="D13">TREND($C$3:$C$37,$B$3:$B$37,B13)</f>
        <v>7180.4341736694678</v>
      </c>
      <c r="E13" s="20"/>
      <c r="F13" s="20">
        <f t="shared" si="0"/>
        <v>6871.1811187087487</v>
      </c>
      <c r="G13" s="20">
        <f t="shared" si="1"/>
        <v>7489.6872286301868</v>
      </c>
      <c r="H13"/>
    </row>
    <row r="14" spans="1:12">
      <c r="A14" s="24">
        <v>42887</v>
      </c>
      <c r="B14" s="17">
        <v>12</v>
      </c>
      <c r="C14" s="25">
        <v>7770</v>
      </c>
      <c r="D14" s="20" cm="1">
        <f t="array" ref="D14">TREND($C$3:$C$37,$B$3:$B$37,B14)</f>
        <v>7212.453781512605</v>
      </c>
      <c r="E14" s="20"/>
      <c r="F14" s="20">
        <f t="shared" si="0"/>
        <v>6903.200726551886</v>
      </c>
      <c r="G14" s="20">
        <f t="shared" si="1"/>
        <v>7521.7068364733241</v>
      </c>
      <c r="H14"/>
    </row>
    <row r="15" spans="1:12">
      <c r="A15" s="24">
        <v>42917</v>
      </c>
      <c r="B15" s="17">
        <v>13</v>
      </c>
      <c r="C15" s="25">
        <v>7200</v>
      </c>
      <c r="D15" s="20" cm="1">
        <f t="array" ref="D15">TREND($C$3:$C$37,$B$3:$B$37,B15)</f>
        <v>7244.4733893557423</v>
      </c>
      <c r="E15" s="20"/>
      <c r="F15" s="20">
        <f t="shared" si="0"/>
        <v>6935.2203343950232</v>
      </c>
      <c r="G15" s="20">
        <f t="shared" si="1"/>
        <v>7553.7264443164613</v>
      </c>
      <c r="H15"/>
    </row>
    <row r="16" spans="1:12">
      <c r="A16" s="24">
        <v>42948</v>
      </c>
      <c r="B16" s="17">
        <v>14</v>
      </c>
      <c r="C16" s="25">
        <v>7210</v>
      </c>
      <c r="D16" s="20" cm="1">
        <f t="array" ref="D16">TREND($C$3:$C$37,$B$3:$B$37,B16)</f>
        <v>7276.4929971988795</v>
      </c>
      <c r="E16" s="20"/>
      <c r="F16" s="20">
        <f t="shared" si="0"/>
        <v>6967.2399422381604</v>
      </c>
      <c r="G16" s="20">
        <f t="shared" si="1"/>
        <v>7585.7460521595985</v>
      </c>
      <c r="H16"/>
    </row>
    <row r="17" spans="1:8">
      <c r="A17" s="24">
        <v>42979</v>
      </c>
      <c r="B17" s="17">
        <v>15</v>
      </c>
      <c r="C17" s="25">
        <v>7420</v>
      </c>
      <c r="D17" s="20" cm="1">
        <f t="array" ref="D17">TREND($C$3:$C$37,$B$3:$B$37,B17)</f>
        <v>7308.5126050420167</v>
      </c>
      <c r="E17" s="20"/>
      <c r="F17" s="20">
        <f t="shared" si="0"/>
        <v>6999.2595500812977</v>
      </c>
      <c r="G17" s="20">
        <f t="shared" si="1"/>
        <v>7617.7656600027358</v>
      </c>
      <c r="H17"/>
    </row>
    <row r="18" spans="1:8">
      <c r="A18" s="24">
        <v>43009</v>
      </c>
      <c r="B18" s="17">
        <v>16</v>
      </c>
      <c r="C18" s="25">
        <v>7380</v>
      </c>
      <c r="D18" s="20" cm="1">
        <f t="array" ref="D18">TREND($C$3:$C$37,$B$3:$B$37,B18)</f>
        <v>7340.532212885154</v>
      </c>
      <c r="E18" s="20"/>
      <c r="F18" s="20">
        <f t="shared" si="0"/>
        <v>7031.2791579244349</v>
      </c>
      <c r="G18" s="20">
        <f t="shared" si="1"/>
        <v>7649.785267845873</v>
      </c>
      <c r="H18"/>
    </row>
    <row r="19" spans="1:8">
      <c r="A19" s="24">
        <v>43040</v>
      </c>
      <c r="B19" s="17">
        <v>17</v>
      </c>
      <c r="C19" s="25">
        <v>7350</v>
      </c>
      <c r="D19" s="20" cm="1">
        <f t="array" ref="D19">TREND($C$3:$C$37,$B$3:$B$37,B19)</f>
        <v>7372.5518207282912</v>
      </c>
      <c r="E19" s="20"/>
      <c r="F19" s="20">
        <f t="shared" si="0"/>
        <v>7063.2987657675721</v>
      </c>
      <c r="G19" s="20">
        <f t="shared" si="1"/>
        <v>7681.8048756890103</v>
      </c>
      <c r="H19"/>
    </row>
    <row r="20" spans="1:8">
      <c r="A20" s="24">
        <v>43070</v>
      </c>
      <c r="B20" s="17">
        <v>18</v>
      </c>
      <c r="C20" s="25">
        <v>7260</v>
      </c>
      <c r="D20" s="20" cm="1">
        <f t="array" ref="D20">TREND($C$3:$C$37,$B$3:$B$37,B20)</f>
        <v>7404.5714285714284</v>
      </c>
      <c r="E20" s="20"/>
      <c r="F20" s="20">
        <f t="shared" si="0"/>
        <v>7095.3183736107094</v>
      </c>
      <c r="G20" s="20">
        <f t="shared" si="1"/>
        <v>7713.8244835321475</v>
      </c>
      <c r="H20"/>
    </row>
    <row r="21" spans="1:8">
      <c r="A21" s="24">
        <v>43101</v>
      </c>
      <c r="B21" s="17">
        <v>19</v>
      </c>
      <c r="C21" s="25">
        <v>7450</v>
      </c>
      <c r="D21" s="20" cm="1">
        <f t="array" ref="D21">TREND($C$3:$C$37,$B$3:$B$37,B21)</f>
        <v>7436.5910364145657</v>
      </c>
      <c r="E21" s="20"/>
      <c r="F21" s="20">
        <f t="shared" si="0"/>
        <v>7127.3379814538466</v>
      </c>
      <c r="G21" s="20">
        <f t="shared" si="1"/>
        <v>7745.8440913752847</v>
      </c>
      <c r="H21"/>
    </row>
    <row r="22" spans="1:8">
      <c r="A22" s="24">
        <v>43132</v>
      </c>
      <c r="B22" s="17">
        <v>20</v>
      </c>
      <c r="C22" s="25">
        <v>7250</v>
      </c>
      <c r="D22" s="20" cm="1">
        <f t="array" ref="D22">TREND($C$3:$C$37,$B$3:$B$37,B22)</f>
        <v>7468.6106442577029</v>
      </c>
      <c r="E22" s="20"/>
      <c r="F22" s="20">
        <f t="shared" si="0"/>
        <v>7159.3575892969839</v>
      </c>
      <c r="G22" s="20">
        <f t="shared" si="1"/>
        <v>7777.863699218422</v>
      </c>
      <c r="H22"/>
    </row>
    <row r="23" spans="1:8">
      <c r="A23" s="24">
        <v>43160</v>
      </c>
      <c r="B23" s="17">
        <v>21</v>
      </c>
      <c r="C23" s="25">
        <v>7600</v>
      </c>
      <c r="D23" s="20" cm="1">
        <f t="array" ref="D23">TREND($C$3:$C$37,$B$3:$B$37,B23)</f>
        <v>7500.6302521008402</v>
      </c>
      <c r="E23" s="20"/>
      <c r="F23" s="20">
        <f t="shared" si="0"/>
        <v>7191.3771971401211</v>
      </c>
      <c r="G23" s="20">
        <f t="shared" si="1"/>
        <v>7809.8833070615592</v>
      </c>
      <c r="H23"/>
    </row>
    <row r="24" spans="1:8">
      <c r="A24" s="24">
        <v>43191</v>
      </c>
      <c r="B24" s="17">
        <v>22</v>
      </c>
      <c r="C24" s="25">
        <v>7650</v>
      </c>
      <c r="D24" s="20" cm="1">
        <f t="array" ref="D24">TREND($C$3:$C$37,$B$3:$B$37,B24)</f>
        <v>7532.6498599439774</v>
      </c>
      <c r="E24" s="20"/>
      <c r="F24" s="20">
        <f t="shared" si="0"/>
        <v>7223.3968049832583</v>
      </c>
      <c r="G24" s="20">
        <f t="shared" si="1"/>
        <v>7841.9029149046964</v>
      </c>
      <c r="H24"/>
    </row>
    <row r="25" spans="1:8">
      <c r="A25" s="24">
        <v>43221</v>
      </c>
      <c r="B25" s="17">
        <v>23</v>
      </c>
      <c r="C25" s="25">
        <v>7520</v>
      </c>
      <c r="D25" s="20" cm="1">
        <f t="array" ref="D25">TREND($C$3:$C$37,$B$3:$B$37,B25)</f>
        <v>7564.6694677871146</v>
      </c>
      <c r="E25" s="20"/>
      <c r="F25" s="20">
        <f t="shared" si="0"/>
        <v>7255.4164128263956</v>
      </c>
      <c r="G25" s="20">
        <f t="shared" si="1"/>
        <v>7873.9225227478337</v>
      </c>
      <c r="H25"/>
    </row>
    <row r="26" spans="1:8">
      <c r="A26" s="24">
        <v>43252</v>
      </c>
      <c r="B26" s="17">
        <v>24</v>
      </c>
      <c r="C26" s="25">
        <v>7690</v>
      </c>
      <c r="D26" s="20" cm="1">
        <f t="array" ref="D26">TREND($C$3:$C$37,$B$3:$B$37,B26)</f>
        <v>7596.6890756302519</v>
      </c>
      <c r="E26" s="20"/>
      <c r="F26" s="20">
        <f t="shared" si="0"/>
        <v>7287.4360206695328</v>
      </c>
      <c r="G26" s="20">
        <f t="shared" si="1"/>
        <v>7905.9421305909709</v>
      </c>
      <c r="H26"/>
    </row>
    <row r="27" spans="1:8">
      <c r="A27" s="24">
        <v>43282</v>
      </c>
      <c r="B27" s="17">
        <v>25</v>
      </c>
      <c r="C27" s="25">
        <v>7670</v>
      </c>
      <c r="D27" s="20" cm="1">
        <f t="array" ref="D27">TREND($C$3:$C$37,$B$3:$B$37,B27)</f>
        <v>7628.7086834733891</v>
      </c>
      <c r="E27" s="20"/>
      <c r="F27" s="20">
        <f t="shared" si="0"/>
        <v>7319.45562851267</v>
      </c>
      <c r="G27" s="20">
        <f t="shared" si="1"/>
        <v>7937.9617384341082</v>
      </c>
      <c r="H27"/>
    </row>
    <row r="28" spans="1:8">
      <c r="A28" s="24">
        <v>43313</v>
      </c>
      <c r="B28" s="17">
        <v>26</v>
      </c>
      <c r="C28" s="25">
        <v>7790</v>
      </c>
      <c r="D28" s="20" cm="1">
        <f t="array" ref="D28">TREND($C$3:$C$37,$B$3:$B$37,B28)</f>
        <v>7660.7282913165263</v>
      </c>
      <c r="E28" s="20"/>
      <c r="F28" s="20">
        <f t="shared" si="0"/>
        <v>7351.4752363558073</v>
      </c>
      <c r="G28" s="20">
        <f t="shared" si="1"/>
        <v>7969.9813462772454</v>
      </c>
      <c r="H28"/>
    </row>
    <row r="29" spans="1:8">
      <c r="A29" s="24">
        <v>43344</v>
      </c>
      <c r="B29" s="17">
        <v>27</v>
      </c>
      <c r="C29" s="25">
        <v>7430</v>
      </c>
      <c r="D29" s="20" cm="1">
        <f t="array" ref="D29">TREND($C$3:$C$37,$B$3:$B$37,B29)</f>
        <v>7692.7478991596636</v>
      </c>
      <c r="E29" s="20"/>
      <c r="F29" s="20">
        <f t="shared" si="0"/>
        <v>7383.4948441989445</v>
      </c>
      <c r="G29" s="20">
        <f t="shared" si="1"/>
        <v>8002.0009541203826</v>
      </c>
      <c r="H29"/>
    </row>
    <row r="30" spans="1:8">
      <c r="A30" s="24">
        <v>43374</v>
      </c>
      <c r="B30" s="17">
        <v>28</v>
      </c>
      <c r="C30" s="25">
        <v>7720</v>
      </c>
      <c r="D30" s="20" cm="1">
        <f t="array" ref="D30">TREND($C$3:$C$37,$B$3:$B$37,B30)</f>
        <v>7724.7675070028008</v>
      </c>
      <c r="E30" s="20"/>
      <c r="F30" s="20">
        <f t="shared" si="0"/>
        <v>7415.5144520420818</v>
      </c>
      <c r="G30" s="20">
        <f t="shared" si="1"/>
        <v>8034.0205619635199</v>
      </c>
      <c r="H30"/>
    </row>
    <row r="31" spans="1:8">
      <c r="A31" s="24">
        <v>43405</v>
      </c>
      <c r="B31" s="17">
        <v>29</v>
      </c>
      <c r="C31" s="25">
        <v>7540</v>
      </c>
      <c r="D31" s="20" cm="1">
        <f t="array" ref="D31">TREND($C$3:$C$37,$B$3:$B$37,B31)</f>
        <v>7756.787114845938</v>
      </c>
      <c r="E31" s="20"/>
      <c r="F31" s="20">
        <f t="shared" si="0"/>
        <v>7447.534059885219</v>
      </c>
      <c r="G31" s="20">
        <f t="shared" si="1"/>
        <v>8066.0401698066571</v>
      </c>
      <c r="H31"/>
    </row>
    <row r="32" spans="1:8">
      <c r="A32" s="24">
        <v>43435</v>
      </c>
      <c r="B32" s="17">
        <v>30</v>
      </c>
      <c r="C32" s="25">
        <v>7330</v>
      </c>
      <c r="D32" s="20" cm="1">
        <f t="array" ref="D32">TREND($C$3:$C$37,$B$3:$B$37,B32)</f>
        <v>7788.8067226890753</v>
      </c>
      <c r="E32" s="20"/>
      <c r="F32" s="20">
        <f t="shared" si="0"/>
        <v>7479.5536677283562</v>
      </c>
      <c r="G32" s="20">
        <f t="shared" si="1"/>
        <v>8098.0597776497943</v>
      </c>
      <c r="H32"/>
    </row>
    <row r="33" spans="1:8">
      <c r="A33" s="24">
        <v>43466</v>
      </c>
      <c r="B33" s="17">
        <v>31</v>
      </c>
      <c r="C33" s="25">
        <v>7830</v>
      </c>
      <c r="D33" s="20" cm="1">
        <f t="array" ref="D33">TREND($C$3:$C$37,$B$3:$B$37,B33)</f>
        <v>7820.8263305322125</v>
      </c>
      <c r="E33" s="20"/>
      <c r="F33" s="20">
        <f t="shared" si="0"/>
        <v>7511.5732755714935</v>
      </c>
      <c r="G33" s="20">
        <f t="shared" si="1"/>
        <v>8130.0793854929316</v>
      </c>
      <c r="H33" s="26"/>
    </row>
    <row r="34" spans="1:8">
      <c r="A34" s="24">
        <v>43497</v>
      </c>
      <c r="B34" s="17">
        <v>32</v>
      </c>
      <c r="C34" s="25">
        <v>7680</v>
      </c>
      <c r="D34" s="20" cm="1">
        <f t="array" ref="D34">TREND($C$3:$C$37,$B$3:$B$37,B34)</f>
        <v>7852.8459383753498</v>
      </c>
      <c r="E34" s="20"/>
      <c r="F34" s="20">
        <f t="shared" si="0"/>
        <v>7543.5928834146307</v>
      </c>
      <c r="G34" s="20">
        <f t="shared" si="1"/>
        <v>8162.0989933360688</v>
      </c>
      <c r="H34" s="26"/>
    </row>
    <row r="35" spans="1:8">
      <c r="A35" s="24">
        <v>43525</v>
      </c>
      <c r="B35" s="17">
        <v>33</v>
      </c>
      <c r="C35" s="25">
        <v>8300</v>
      </c>
      <c r="D35" s="20" cm="1">
        <f t="array" ref="D35">TREND($C$3:$C$37,$B$3:$B$37,B35)</f>
        <v>7884.865546218487</v>
      </c>
      <c r="E35" s="20"/>
      <c r="F35" s="20">
        <f t="shared" si="0"/>
        <v>7575.6124912577679</v>
      </c>
      <c r="G35" s="20">
        <f t="shared" si="1"/>
        <v>8194.118601179207</v>
      </c>
      <c r="H35" s="26"/>
    </row>
    <row r="36" spans="1:8">
      <c r="A36" s="24">
        <v>43556</v>
      </c>
      <c r="B36" s="17">
        <v>34</v>
      </c>
      <c r="C36" s="25">
        <v>8010</v>
      </c>
      <c r="D36" s="20" cm="1">
        <f t="array" ref="D36">TREND($C$3:$C$37,$B$3:$B$37,B36)</f>
        <v>7916.8851540616242</v>
      </c>
      <c r="E36" s="20"/>
      <c r="F36" s="20">
        <f t="shared" si="0"/>
        <v>7607.6320991009052</v>
      </c>
      <c r="G36" s="20">
        <f t="shared" si="1"/>
        <v>8226.1382090223433</v>
      </c>
      <c r="H36" s="26"/>
    </row>
    <row r="37" spans="1:8">
      <c r="A37" s="24">
        <v>43586</v>
      </c>
      <c r="B37" s="17">
        <v>35</v>
      </c>
      <c r="C37" s="25">
        <v>8120</v>
      </c>
      <c r="D37" s="20" cm="1">
        <f t="array" ref="D37">TREND($C$3:$C$37,$B$3:$B$37,B37)</f>
        <v>7948.9047619047615</v>
      </c>
      <c r="E37" s="20"/>
      <c r="F37" s="20">
        <f t="shared" si="0"/>
        <v>7639.6517069440424</v>
      </c>
      <c r="G37" s="20">
        <f t="shared" si="1"/>
        <v>8258.1578168654814</v>
      </c>
      <c r="H37" s="25">
        <v>8120</v>
      </c>
    </row>
    <row r="38" spans="1:8">
      <c r="A38" s="24">
        <v>43617</v>
      </c>
      <c r="B38" s="17">
        <v>36</v>
      </c>
      <c r="D38" s="20" cm="1">
        <f t="array" ref="D38">TREND($C$3:$C$37,$B$3:$B$37,B38)</f>
        <v>7980.9243697478987</v>
      </c>
      <c r="E38" s="22">
        <v>1</v>
      </c>
      <c r="F38" s="23">
        <f t="shared" ref="F38:F47" si="3">D38-($K$5*$K$6*SQRT(E38))</f>
        <v>7671.6713147871797</v>
      </c>
      <c r="G38" s="23">
        <f t="shared" ref="G38:G47" si="4">D38+($K$5*$K$6*SQRT(E38))</f>
        <v>8290.1774247086178</v>
      </c>
      <c r="H38" s="25">
        <v>7760</v>
      </c>
    </row>
    <row r="39" spans="1:8">
      <c r="A39" s="24">
        <v>43647</v>
      </c>
      <c r="B39" s="17">
        <v>37</v>
      </c>
      <c r="D39" s="20" cm="1">
        <f t="array" ref="D39">TREND($C$3:$C$37,$B$3:$B$37,B39)</f>
        <v>8012.9439775910359</v>
      </c>
      <c r="E39" s="22">
        <v>2</v>
      </c>
      <c r="F39" s="23">
        <f t="shared" si="3"/>
        <v>7575.5941130602741</v>
      </c>
      <c r="G39" s="23">
        <f t="shared" si="4"/>
        <v>8450.2938421217968</v>
      </c>
      <c r="H39" s="25">
        <v>7690</v>
      </c>
    </row>
    <row r="40" spans="1:8">
      <c r="A40" s="24">
        <v>43678</v>
      </c>
      <c r="B40" s="17">
        <v>38</v>
      </c>
      <c r="D40" s="20" cm="1">
        <f t="array" ref="D40">TREND($C$3:$C$37,$B$3:$B$37,B40)</f>
        <v>8044.9635854341732</v>
      </c>
      <c r="E40" s="22">
        <v>3</v>
      </c>
      <c r="F40" s="23">
        <f t="shared" si="3"/>
        <v>7509.3215818463168</v>
      </c>
      <c r="G40" s="23">
        <f t="shared" si="4"/>
        <v>8580.6055890220287</v>
      </c>
      <c r="H40" s="25">
        <v>7780</v>
      </c>
    </row>
    <row r="41" spans="1:8">
      <c r="A41" s="24">
        <v>43709</v>
      </c>
      <c r="B41" s="17">
        <v>39</v>
      </c>
      <c r="D41" s="20" cm="1">
        <f t="array" ref="D41">TREND($C$3:$C$37,$B$3:$B$37,B41)</f>
        <v>8076.9831932773104</v>
      </c>
      <c r="E41" s="22">
        <v>4</v>
      </c>
      <c r="F41" s="23">
        <f t="shared" si="3"/>
        <v>7458.4770833558714</v>
      </c>
      <c r="G41" s="23">
        <f t="shared" si="4"/>
        <v>8695.4893031987485</v>
      </c>
      <c r="H41" s="25">
        <v>7620</v>
      </c>
    </row>
    <row r="42" spans="1:8">
      <c r="A42" s="24">
        <v>43739</v>
      </c>
      <c r="B42" s="17">
        <v>40</v>
      </c>
      <c r="D42" s="20" cm="1">
        <f t="array" ref="D42">TREND($C$3:$C$37,$B$3:$B$37,B42)</f>
        <v>8109.0028011204477</v>
      </c>
      <c r="E42" s="22">
        <v>5</v>
      </c>
      <c r="F42" s="23">
        <f t="shared" si="3"/>
        <v>7417.4919479788005</v>
      </c>
      <c r="G42" s="23">
        <f t="shared" si="4"/>
        <v>8800.5136542620949</v>
      </c>
      <c r="H42" s="25">
        <v>7520</v>
      </c>
    </row>
    <row r="43" spans="1:8">
      <c r="A43" s="24">
        <v>43770</v>
      </c>
      <c r="B43" s="17">
        <v>41</v>
      </c>
      <c r="D43" s="20" cm="1">
        <f t="array" ref="D43">TREND($C$3:$C$37,$B$3:$B$37,B43)</f>
        <v>8141.0224089635849</v>
      </c>
      <c r="E43" s="22">
        <v>6</v>
      </c>
      <c r="F43" s="23">
        <f t="shared" si="3"/>
        <v>7383.5102229129407</v>
      </c>
      <c r="G43" s="23">
        <f t="shared" si="4"/>
        <v>8898.5345950142291</v>
      </c>
      <c r="H43" s="25">
        <v>7440</v>
      </c>
    </row>
    <row r="44" spans="1:8">
      <c r="A44" s="24">
        <v>43800</v>
      </c>
      <c r="B44" s="17">
        <v>42</v>
      </c>
      <c r="D44" s="20" cm="1">
        <f t="array" ref="D44">TREND($C$3:$C$37,$B$3:$B$37,B44)</f>
        <v>8173.0420168067221</v>
      </c>
      <c r="E44" s="22">
        <v>7</v>
      </c>
      <c r="F44" s="23">
        <f t="shared" si="3"/>
        <v>7354.8353411936687</v>
      </c>
      <c r="G44" s="23">
        <f t="shared" si="4"/>
        <v>8991.2486924197747</v>
      </c>
      <c r="H44" s="25">
        <v>7370</v>
      </c>
    </row>
    <row r="45" spans="1:8">
      <c r="A45" s="24">
        <v>43831</v>
      </c>
      <c r="B45" s="17">
        <v>43</v>
      </c>
      <c r="D45" s="20" cm="1">
        <f t="array" ref="D45">TREND($C$3:$C$37,$B$3:$B$37,B45)</f>
        <v>8205.0616246498594</v>
      </c>
      <c r="E45" s="22">
        <v>8</v>
      </c>
      <c r="F45" s="23">
        <f t="shared" si="3"/>
        <v>7330.3618955883367</v>
      </c>
      <c r="G45" s="23">
        <f t="shared" si="4"/>
        <v>9079.761353711383</v>
      </c>
      <c r="H45" s="25">
        <v>7050</v>
      </c>
    </row>
    <row r="46" spans="1:8">
      <c r="A46" s="24">
        <v>43862</v>
      </c>
      <c r="B46" s="17">
        <v>44</v>
      </c>
      <c r="D46" s="20" cm="1">
        <f t="array" ref="D46">TREND($C$3:$C$37,$B$3:$B$37,B46)</f>
        <v>8237.0812324929975</v>
      </c>
      <c r="E46" s="22">
        <v>9</v>
      </c>
      <c r="F46" s="23">
        <f t="shared" si="3"/>
        <v>7309.3220676108394</v>
      </c>
      <c r="G46" s="23">
        <f t="shared" si="4"/>
        <v>9164.8403973751556</v>
      </c>
      <c r="H46" s="25">
        <v>7090</v>
      </c>
    </row>
    <row r="47" spans="1:8">
      <c r="A47" s="24">
        <v>43891</v>
      </c>
      <c r="B47" s="17">
        <v>45</v>
      </c>
      <c r="D47" s="20" cm="1">
        <f t="array" ref="D47">TREND($C$3:$C$37,$B$3:$B$37,B47)</f>
        <v>8269.1008403361338</v>
      </c>
      <c r="E47" s="22">
        <v>10</v>
      </c>
      <c r="F47" s="23">
        <f t="shared" si="3"/>
        <v>7291.156813295027</v>
      </c>
      <c r="G47" s="23">
        <f t="shared" si="4"/>
        <v>9247.0448673772407</v>
      </c>
      <c r="H47" s="25">
        <v>5240</v>
      </c>
    </row>
    <row r="48" spans="1:8">
      <c r="D48" s="56" t="str">
        <f ca="1">_xlfn.FORMULATEXT(D47)</f>
        <v>=TREND($C$3:$C$37,$B$3:$B$37,B47)</v>
      </c>
    </row>
    <row r="49" spans="6:7">
      <c r="F49" s="57" t="str">
        <f ca="1">_xlfn.FORMULATEXT(F47)</f>
        <v>=D47-($K$5*$K$6*SQRT(E47))</v>
      </c>
    </row>
    <row r="50" spans="6:7">
      <c r="G50" s="56" t="str">
        <f ca="1">_xlfn.FORMULATEXT(G47)</f>
        <v>=D47+($K$5*$K$6*SQRT(E47))</v>
      </c>
    </row>
  </sheetData>
  <phoneticPr fontId="1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E6022-D992-414B-8A9B-0E671D9D5365}">
  <dimension ref="A1:Z50"/>
  <sheetViews>
    <sheetView tabSelected="1" workbookViewId="0">
      <selection activeCell="Y33" sqref="Y33"/>
    </sheetView>
  </sheetViews>
  <sheetFormatPr defaultRowHeight="15"/>
  <cols>
    <col min="1" max="1" width="10.28515625" customWidth="1"/>
    <col min="2" max="2" width="10.7109375" bestFit="1" customWidth="1"/>
    <col min="3" max="4" width="9.140625" style="4"/>
    <col min="7" max="8" width="8.5703125" style="4" customWidth="1"/>
    <col min="9" max="9" width="8.7109375" customWidth="1"/>
    <col min="11" max="11" width="12.7109375" bestFit="1" customWidth="1"/>
    <col min="15" max="15" width="10.28515625" customWidth="1"/>
    <col min="16" max="16" width="10.7109375" bestFit="1" customWidth="1"/>
    <col min="17" max="18" width="9.140625" style="4"/>
    <col min="21" max="22" width="8.5703125" style="4" customWidth="1"/>
    <col min="23" max="23" width="8.7109375" customWidth="1"/>
    <col min="25" max="25" width="12.7109375" bestFit="1" customWidth="1"/>
  </cols>
  <sheetData>
    <row r="1" spans="1:26">
      <c r="A1" t="s">
        <v>143</v>
      </c>
      <c r="C1"/>
      <c r="D1"/>
      <c r="O1" t="s">
        <v>143</v>
      </c>
      <c r="Q1"/>
      <c r="R1"/>
    </row>
    <row r="2" spans="1:26">
      <c r="A2" s="12" t="s">
        <v>37</v>
      </c>
      <c r="B2" s="12" t="s">
        <v>36</v>
      </c>
      <c r="C2" s="15" t="s">
        <v>978</v>
      </c>
      <c r="D2" s="15" t="s">
        <v>51</v>
      </c>
      <c r="E2" s="15" t="s">
        <v>48</v>
      </c>
      <c r="F2" s="15" t="s">
        <v>25</v>
      </c>
      <c r="G2" s="15" t="s">
        <v>26</v>
      </c>
      <c r="H2" s="15" t="s">
        <v>47</v>
      </c>
      <c r="O2" s="12" t="s">
        <v>37</v>
      </c>
      <c r="P2" s="12" t="s">
        <v>36</v>
      </c>
      <c r="Q2" s="15" t="s">
        <v>978</v>
      </c>
      <c r="R2" s="15" t="s">
        <v>51</v>
      </c>
      <c r="S2" s="15" t="s">
        <v>48</v>
      </c>
      <c r="T2" s="15" t="s">
        <v>25</v>
      </c>
      <c r="U2" s="15" t="s">
        <v>26</v>
      </c>
      <c r="V2" s="15" t="s">
        <v>47</v>
      </c>
    </row>
    <row r="3" spans="1:26">
      <c r="A3" t="s">
        <v>97</v>
      </c>
      <c r="B3" s="17">
        <v>1</v>
      </c>
      <c r="C3" s="18">
        <v>74.099999999999994</v>
      </c>
      <c r="D3" s="20">
        <f>C3</f>
        <v>74.099999999999994</v>
      </c>
      <c r="E3" s="20"/>
      <c r="F3" s="20">
        <f>D3-($K$6*$K$7)</f>
        <v>73.439120194355098</v>
      </c>
      <c r="G3" s="20">
        <f>D3+($K$6*$K$7)</f>
        <v>74.76087980564489</v>
      </c>
      <c r="H3"/>
      <c r="J3" s="9" t="s">
        <v>50</v>
      </c>
      <c r="K3">
        <v>0.1</v>
      </c>
      <c r="L3" s="5"/>
      <c r="O3" t="s">
        <v>52</v>
      </c>
      <c r="P3" s="17">
        <v>1</v>
      </c>
      <c r="Q3" s="18">
        <v>74.099999999999994</v>
      </c>
      <c r="R3" s="20">
        <f>Q3</f>
        <v>74.099999999999994</v>
      </c>
      <c r="S3" s="20"/>
      <c r="T3" s="20">
        <f t="shared" ref="T3:T37" si="0">R3-($K$6*$K$7)</f>
        <v>73.439120194355098</v>
      </c>
      <c r="U3" s="20">
        <f t="shared" ref="U3:U37" si="1">R3+($K$6*$K$7)</f>
        <v>74.76087980564489</v>
      </c>
      <c r="V3"/>
      <c r="X3" s="9" t="s">
        <v>50</v>
      </c>
      <c r="Y3">
        <v>0.5</v>
      </c>
    </row>
    <row r="4" spans="1:26">
      <c r="A4" t="s">
        <v>98</v>
      </c>
      <c r="B4" s="17">
        <v>2</v>
      </c>
      <c r="C4" s="18">
        <v>74.3</v>
      </c>
      <c r="D4" s="20">
        <f>$K$3*C4+(1-$K$3)*D3</f>
        <v>74.12</v>
      </c>
      <c r="E4" s="20"/>
      <c r="F4" s="20">
        <f>D4-($K$6*$K$7)</f>
        <v>73.459120194355108</v>
      </c>
      <c r="G4" s="20">
        <f>D4+($K$6*$K$7)</f>
        <v>74.780879805644901</v>
      </c>
      <c r="H4"/>
      <c r="J4" s="9" t="s">
        <v>49</v>
      </c>
      <c r="K4">
        <v>0.05</v>
      </c>
      <c r="L4" s="19"/>
      <c r="O4" t="s">
        <v>53</v>
      </c>
      <c r="P4" s="17">
        <v>2</v>
      </c>
      <c r="Q4" s="18">
        <v>74.3</v>
      </c>
      <c r="R4" s="20">
        <f>$Y$3*Q4+(1-$Y$3)*R3</f>
        <v>74.199999999999989</v>
      </c>
      <c r="S4" s="20"/>
      <c r="T4" s="20">
        <f t="shared" si="0"/>
        <v>73.539120194355093</v>
      </c>
      <c r="U4" s="20">
        <f t="shared" si="1"/>
        <v>74.860879805644885</v>
      </c>
      <c r="V4"/>
      <c r="X4" s="9" t="s">
        <v>38</v>
      </c>
      <c r="Y4">
        <v>0.05</v>
      </c>
      <c r="Z4" s="5"/>
    </row>
    <row r="5" spans="1:26">
      <c r="A5" t="s">
        <v>99</v>
      </c>
      <c r="B5" s="17">
        <v>3</v>
      </c>
      <c r="C5" s="18">
        <v>74.2</v>
      </c>
      <c r="D5" s="20">
        <f t="shared" ref="D5:D47" si="2">$K$3*C5+(1-$K$3)*D4</f>
        <v>74.128000000000014</v>
      </c>
      <c r="E5" s="20"/>
      <c r="F5" s="20">
        <f>D5-($K$6*$K$7)</f>
        <v>73.467120194355118</v>
      </c>
      <c r="G5" s="20">
        <f>D5+($K$6*$K$7)</f>
        <v>74.78887980564491</v>
      </c>
      <c r="H5"/>
      <c r="J5" s="9" t="s">
        <v>39</v>
      </c>
      <c r="K5">
        <f>1-K4</f>
        <v>0.95</v>
      </c>
      <c r="L5" s="19"/>
      <c r="O5" t="s">
        <v>54</v>
      </c>
      <c r="P5" s="17">
        <v>3</v>
      </c>
      <c r="Q5" s="18">
        <v>74.2</v>
      </c>
      <c r="R5" s="20">
        <f t="shared" ref="R5:R48" si="3">$Y$3*Q5+(1-$Y$3)*R4</f>
        <v>74.199999999999989</v>
      </c>
      <c r="S5" s="20"/>
      <c r="T5" s="20">
        <f t="shared" si="0"/>
        <v>73.539120194355093</v>
      </c>
      <c r="U5" s="20">
        <f t="shared" si="1"/>
        <v>74.860879805644885</v>
      </c>
      <c r="V5"/>
      <c r="X5" s="9" t="s">
        <v>39</v>
      </c>
      <c r="Y5">
        <f>1-Y4</f>
        <v>0.95</v>
      </c>
      <c r="Z5" s="19" t="str">
        <f ca="1">_xlfn.FORMULATEXT(Y5)</f>
        <v>=1-Y4</v>
      </c>
    </row>
    <row r="6" spans="1:26">
      <c r="A6" t="s">
        <v>100</v>
      </c>
      <c r="B6" s="17">
        <v>4</v>
      </c>
      <c r="C6" s="18">
        <v>74.3</v>
      </c>
      <c r="D6" s="20">
        <f t="shared" si="2"/>
        <v>74.145200000000017</v>
      </c>
      <c r="E6" s="20"/>
      <c r="F6" s="20">
        <f>D6-($K$6*$K$7)</f>
        <v>73.484320194355121</v>
      </c>
      <c r="G6" s="20">
        <f>D6+($K$6*$K$7)</f>
        <v>74.806079805644913</v>
      </c>
      <c r="H6"/>
      <c r="J6" s="9" t="s">
        <v>13</v>
      </c>
      <c r="K6" s="13">
        <f>_xlfn.NORM.S.INV(1-(K4/2))</f>
        <v>1.9599639845400536</v>
      </c>
      <c r="L6" s="19"/>
      <c r="O6" t="s">
        <v>55</v>
      </c>
      <c r="P6" s="17">
        <v>4</v>
      </c>
      <c r="Q6" s="18">
        <v>74.3</v>
      </c>
      <c r="R6" s="20">
        <f t="shared" si="3"/>
        <v>74.25</v>
      </c>
      <c r="S6" s="20"/>
      <c r="T6" s="20">
        <f t="shared" si="0"/>
        <v>73.589120194355104</v>
      </c>
      <c r="U6" s="20">
        <f t="shared" si="1"/>
        <v>74.910879805644896</v>
      </c>
      <c r="V6"/>
      <c r="X6" s="9" t="s">
        <v>13</v>
      </c>
      <c r="Y6" s="13">
        <f>_xlfn.NORM.S.INV(1-(Y4/2))</f>
        <v>1.9599639845400536</v>
      </c>
      <c r="Z6" s="19" t="str">
        <f t="shared" ref="Z6:Z10" ca="1" si="4">_xlfn.FORMULATEXT(Y6)</f>
        <v>=NORM.S.INV(1-(Y4/2))</v>
      </c>
    </row>
    <row r="7" spans="1:26">
      <c r="A7" t="s">
        <v>101</v>
      </c>
      <c r="B7" s="17">
        <v>5</v>
      </c>
      <c r="C7" s="18">
        <v>74.3</v>
      </c>
      <c r="D7" s="20">
        <f t="shared" si="2"/>
        <v>74.160680000000013</v>
      </c>
      <c r="E7" s="20"/>
      <c r="F7" s="20">
        <f>D7-($K$6*$K$7)</f>
        <v>73.499800194355117</v>
      </c>
      <c r="G7" s="20">
        <f>D7+($K$6*$K$7)</f>
        <v>74.82155980564491</v>
      </c>
      <c r="H7"/>
      <c r="J7" s="9" t="s">
        <v>20</v>
      </c>
      <c r="K7" s="13">
        <f>SQRT(SUMXMY2(C3:C37,D3:D37)/(COUNT(D3:D37)-2))</f>
        <v>0.33718977024977348</v>
      </c>
      <c r="L7" s="19"/>
      <c r="O7" t="s">
        <v>56</v>
      </c>
      <c r="P7" s="17">
        <v>5</v>
      </c>
      <c r="Q7" s="18">
        <v>74.3</v>
      </c>
      <c r="R7" s="20">
        <f t="shared" si="3"/>
        <v>74.275000000000006</v>
      </c>
      <c r="S7" s="20"/>
      <c r="T7" s="20">
        <f t="shared" si="0"/>
        <v>73.61412019435511</v>
      </c>
      <c r="U7" s="20">
        <f t="shared" si="1"/>
        <v>74.935879805644902</v>
      </c>
      <c r="V7"/>
      <c r="X7" s="9" t="s">
        <v>20</v>
      </c>
      <c r="Y7" s="13">
        <f>SQRT(SUMXMY2(Q3:Q37,R3:R37)/(COUNT(R3:R37)-2))</f>
        <v>9.4139276675822781E-2</v>
      </c>
      <c r="Z7" s="19" t="str">
        <f t="shared" ca="1" si="4"/>
        <v>=SQRT(SUMXMY2(Q3:Q37,R3:R37)/(COUNT(R3:R37)-2))</v>
      </c>
    </row>
    <row r="8" spans="1:26">
      <c r="A8" t="s">
        <v>102</v>
      </c>
      <c r="B8" s="17">
        <v>6</v>
      </c>
      <c r="C8" s="18">
        <v>74.599999999999994</v>
      </c>
      <c r="D8" s="20">
        <f t="shared" si="2"/>
        <v>74.204612000000012</v>
      </c>
      <c r="E8" s="20"/>
      <c r="F8" s="20">
        <f>D8-($K$6*$K$7)</f>
        <v>73.543732194355115</v>
      </c>
      <c r="G8" s="20">
        <f>D8+($K$6*$K$7)</f>
        <v>74.865491805644908</v>
      </c>
      <c r="H8"/>
      <c r="J8" s="9" t="s">
        <v>40</v>
      </c>
      <c r="K8">
        <f>(SUM(C3:C37)-SUM(D3:D37))/COUNT(D3:D37)</f>
        <v>0.23861594995188559</v>
      </c>
      <c r="L8" s="19"/>
      <c r="O8" t="s">
        <v>57</v>
      </c>
      <c r="P8" s="17">
        <v>6</v>
      </c>
      <c r="Q8" s="18">
        <v>74.599999999999994</v>
      </c>
      <c r="R8" s="20">
        <f t="shared" si="3"/>
        <v>74.4375</v>
      </c>
      <c r="S8" s="20"/>
      <c r="T8" s="20">
        <f t="shared" si="0"/>
        <v>73.776620194355104</v>
      </c>
      <c r="U8" s="20">
        <f t="shared" si="1"/>
        <v>75.098379805644896</v>
      </c>
      <c r="V8"/>
      <c r="X8" s="9" t="s">
        <v>40</v>
      </c>
      <c r="Y8">
        <f>(SUM(Q3:Q37)-SUM(R3:R37))/COUNT(R3:R37)</f>
        <v>2.5362032350546671E-2</v>
      </c>
      <c r="Z8" s="19" t="str">
        <f t="shared" ca="1" si="4"/>
        <v>=(SUM(Q3:Q37)-SUM(R3:R37))/COUNT(R3:R37)</v>
      </c>
    </row>
    <row r="9" spans="1:26">
      <c r="A9" t="s">
        <v>103</v>
      </c>
      <c r="B9" s="17">
        <v>7</v>
      </c>
      <c r="C9" s="18">
        <v>74.7</v>
      </c>
      <c r="D9" s="20">
        <f t="shared" si="2"/>
        <v>74.254150800000005</v>
      </c>
      <c r="E9" s="20"/>
      <c r="F9" s="20">
        <f>D9-($K$6*$K$7)</f>
        <v>73.593270994355109</v>
      </c>
      <c r="G9" s="20">
        <f>D9+($K$6*$K$7)</f>
        <v>74.915030605644901</v>
      </c>
      <c r="H9"/>
      <c r="J9" s="9" t="s">
        <v>41</v>
      </c>
      <c r="K9" s="13">
        <f>SQRT(SUMXMY2(C3:C37,D3:D37)/COUNT(D3:D37))</f>
        <v>0.32741406978739734</v>
      </c>
      <c r="L9" s="19"/>
      <c r="O9" t="s">
        <v>58</v>
      </c>
      <c r="P9" s="17">
        <v>7</v>
      </c>
      <c r="Q9" s="18">
        <v>74.7</v>
      </c>
      <c r="R9" s="20">
        <f t="shared" si="3"/>
        <v>74.568749999999994</v>
      </c>
      <c r="S9" s="20"/>
      <c r="T9" s="20">
        <f t="shared" si="0"/>
        <v>73.907870194355098</v>
      </c>
      <c r="U9" s="20">
        <f t="shared" si="1"/>
        <v>75.22962980564489</v>
      </c>
      <c r="V9"/>
      <c r="X9" s="9" t="s">
        <v>41</v>
      </c>
      <c r="Y9" s="13">
        <f>SQRT(SUMXMY2(Q3:Q37,R3:R37)/COUNT(R3:R37))</f>
        <v>9.1410020180746149E-2</v>
      </c>
      <c r="Z9" s="19" t="str">
        <f t="shared" ca="1" si="4"/>
        <v>=SQRT(SUMXMY2(Q3:Q37,R3:R37)/COUNT(R3:R37))</v>
      </c>
    </row>
    <row r="10" spans="1:26">
      <c r="A10" t="s">
        <v>104</v>
      </c>
      <c r="B10" s="17">
        <v>8</v>
      </c>
      <c r="C10" s="18">
        <v>74.8</v>
      </c>
      <c r="D10" s="20">
        <f t="shared" si="2"/>
        <v>74.308735720000016</v>
      </c>
      <c r="E10" s="20"/>
      <c r="F10" s="20">
        <f>D10-($K$6*$K$7)</f>
        <v>73.647855914355119</v>
      </c>
      <c r="G10" s="20">
        <f>D10+($K$6*$K$7)</f>
        <v>74.969615525644912</v>
      </c>
      <c r="H10"/>
      <c r="J10" s="9" t="s">
        <v>42</v>
      </c>
      <c r="K10" s="21" cm="1">
        <f t="array" ref="K10">SUM(((C3:C37)-(D3:D37))/(C3:C37))/COUNT(D3:D37)</f>
        <v>3.1799746616612964E-3</v>
      </c>
      <c r="O10" t="s">
        <v>59</v>
      </c>
      <c r="P10" s="17">
        <v>8</v>
      </c>
      <c r="Q10" s="18">
        <v>74.8</v>
      </c>
      <c r="R10" s="20">
        <f t="shared" si="3"/>
        <v>74.684374999999989</v>
      </c>
      <c r="S10" s="20"/>
      <c r="T10" s="20">
        <f t="shared" si="0"/>
        <v>74.023495194355093</v>
      </c>
      <c r="U10" s="20">
        <f t="shared" si="1"/>
        <v>75.345254805644885</v>
      </c>
      <c r="V10"/>
      <c r="X10" s="9" t="s">
        <v>42</v>
      </c>
      <c r="Y10" s="21" cm="1">
        <f t="array" ref="Y10">SUM(((Q3:Q37)-(R3:R37))/(Q3:Q37))/COUNT(R3:R37)</f>
        <v>3.3800097353734116E-4</v>
      </c>
      <c r="Z10" s="19" t="str">
        <f t="shared" ca="1" si="4"/>
        <v>=SUM(((Q3:Q37)-(R3:R37))/(Q3:Q37))/COUNT(R3:R37)</v>
      </c>
    </row>
    <row r="11" spans="1:26">
      <c r="A11" t="s">
        <v>105</v>
      </c>
      <c r="B11" s="17">
        <v>9</v>
      </c>
      <c r="C11" s="18">
        <v>74.900000000000006</v>
      </c>
      <c r="D11" s="20">
        <f t="shared" si="2"/>
        <v>74.367862148000015</v>
      </c>
      <c r="E11" s="20"/>
      <c r="F11" s="20">
        <f>D11-($K$6*$K$7)</f>
        <v>73.706982342355118</v>
      </c>
      <c r="G11" s="20">
        <f>D11+($K$6*$K$7)</f>
        <v>75.028741953644911</v>
      </c>
      <c r="H11"/>
      <c r="J11" s="9"/>
      <c r="K11" s="18"/>
      <c r="O11" t="s">
        <v>60</v>
      </c>
      <c r="P11" s="17">
        <v>9</v>
      </c>
      <c r="Q11" s="18">
        <v>74.900000000000006</v>
      </c>
      <c r="R11" s="20">
        <f t="shared" si="3"/>
        <v>74.792187499999997</v>
      </c>
      <c r="S11" s="20"/>
      <c r="T11" s="20">
        <f t="shared" si="0"/>
        <v>74.131307694355101</v>
      </c>
      <c r="U11" s="20">
        <f t="shared" si="1"/>
        <v>75.453067305644893</v>
      </c>
      <c r="V11"/>
      <c r="X11" s="9"/>
      <c r="Y11" s="18"/>
    </row>
    <row r="12" spans="1:26">
      <c r="A12" t="s">
        <v>106</v>
      </c>
      <c r="B12" s="17">
        <v>10</v>
      </c>
      <c r="C12" s="18">
        <v>74.900000000000006</v>
      </c>
      <c r="D12" s="20">
        <f t="shared" si="2"/>
        <v>74.421075933200015</v>
      </c>
      <c r="E12" s="20"/>
      <c r="F12" s="20">
        <f>D12-($K$6*$K$7)</f>
        <v>73.760196127555119</v>
      </c>
      <c r="G12" s="20">
        <f>D12+($K$6*$K$7)</f>
        <v>75.081955738844911</v>
      </c>
      <c r="H12"/>
      <c r="O12" t="s">
        <v>61</v>
      </c>
      <c r="P12" s="17">
        <v>10</v>
      </c>
      <c r="Q12" s="18">
        <v>74.900000000000006</v>
      </c>
      <c r="R12" s="20">
        <f t="shared" si="3"/>
        <v>74.846093749999994</v>
      </c>
      <c r="S12" s="20"/>
      <c r="T12" s="20">
        <f t="shared" si="0"/>
        <v>74.185213944355098</v>
      </c>
      <c r="U12" s="20">
        <f t="shared" si="1"/>
        <v>75.50697355564489</v>
      </c>
      <c r="V12"/>
    </row>
    <row r="13" spans="1:26">
      <c r="A13" t="s">
        <v>107</v>
      </c>
      <c r="B13" s="17">
        <v>11</v>
      </c>
      <c r="C13" s="18">
        <v>75</v>
      </c>
      <c r="D13" s="20">
        <f t="shared" si="2"/>
        <v>74.478968339880012</v>
      </c>
      <c r="E13" s="20"/>
      <c r="F13" s="20">
        <f>D13-($K$6*$K$7)</f>
        <v>73.818088534235116</v>
      </c>
      <c r="G13" s="20">
        <f>D13+($K$6*$K$7)</f>
        <v>75.139848145524908</v>
      </c>
      <c r="H13"/>
      <c r="O13" t="s">
        <v>62</v>
      </c>
      <c r="P13" s="17">
        <v>11</v>
      </c>
      <c r="Q13" s="18">
        <v>75</v>
      </c>
      <c r="R13" s="20">
        <f t="shared" si="3"/>
        <v>74.923046874999997</v>
      </c>
      <c r="S13" s="20"/>
      <c r="T13" s="20">
        <f t="shared" si="0"/>
        <v>74.262167069355101</v>
      </c>
      <c r="U13" s="20">
        <f t="shared" si="1"/>
        <v>75.583926680644893</v>
      </c>
      <c r="V13"/>
    </row>
    <row r="14" spans="1:26">
      <c r="A14" t="s">
        <v>108</v>
      </c>
      <c r="B14" s="17">
        <v>12</v>
      </c>
      <c r="C14" s="18">
        <v>75</v>
      </c>
      <c r="D14" s="20">
        <f t="shared" si="2"/>
        <v>74.531071505892015</v>
      </c>
      <c r="E14" s="20"/>
      <c r="F14" s="20">
        <f>D14-($K$6*$K$7)</f>
        <v>73.870191700247119</v>
      </c>
      <c r="G14" s="20">
        <f>D14+($K$6*$K$7)</f>
        <v>75.191951311536911</v>
      </c>
      <c r="H14"/>
      <c r="O14" t="s">
        <v>63</v>
      </c>
      <c r="P14" s="17">
        <v>12</v>
      </c>
      <c r="Q14" s="18">
        <v>75</v>
      </c>
      <c r="R14" s="20">
        <f t="shared" si="3"/>
        <v>74.961523437500006</v>
      </c>
      <c r="S14" s="20"/>
      <c r="T14" s="20">
        <f t="shared" si="0"/>
        <v>74.30064363185511</v>
      </c>
      <c r="U14" s="20">
        <f t="shared" si="1"/>
        <v>75.622403243144902</v>
      </c>
      <c r="V14"/>
    </row>
    <row r="15" spans="1:26">
      <c r="A15" t="s">
        <v>109</v>
      </c>
      <c r="B15" s="17">
        <v>13</v>
      </c>
      <c r="C15" s="18">
        <v>75</v>
      </c>
      <c r="D15" s="20">
        <f t="shared" si="2"/>
        <v>74.577964355302811</v>
      </c>
      <c r="E15" s="20"/>
      <c r="F15" s="20">
        <f>D15-($K$6*$K$7)</f>
        <v>73.917084549657915</v>
      </c>
      <c r="G15" s="20">
        <f>D15+($K$6*$K$7)</f>
        <v>75.238844160947707</v>
      </c>
      <c r="H15"/>
      <c r="O15" t="s">
        <v>64</v>
      </c>
      <c r="P15" s="17">
        <v>13</v>
      </c>
      <c r="Q15" s="18">
        <v>75</v>
      </c>
      <c r="R15" s="20">
        <f t="shared" si="3"/>
        <v>74.980761718750003</v>
      </c>
      <c r="S15" s="20"/>
      <c r="T15" s="20">
        <f t="shared" si="0"/>
        <v>74.319881913105107</v>
      </c>
      <c r="U15" s="20">
        <f t="shared" si="1"/>
        <v>75.641641524394899</v>
      </c>
      <c r="V15"/>
    </row>
    <row r="16" spans="1:26">
      <c r="A16" t="s">
        <v>110</v>
      </c>
      <c r="B16" s="17">
        <v>14</v>
      </c>
      <c r="C16" s="18">
        <v>75</v>
      </c>
      <c r="D16" s="20">
        <f t="shared" si="2"/>
        <v>74.620167919772527</v>
      </c>
      <c r="E16" s="20"/>
      <c r="F16" s="20">
        <f>D16-($K$6*$K$7)</f>
        <v>73.959288114127631</v>
      </c>
      <c r="G16" s="20">
        <f>D16+($K$6*$K$7)</f>
        <v>75.281047725417423</v>
      </c>
      <c r="H16"/>
      <c r="O16" t="s">
        <v>65</v>
      </c>
      <c r="P16" s="17">
        <v>14</v>
      </c>
      <c r="Q16" s="18">
        <v>75</v>
      </c>
      <c r="R16" s="20">
        <f t="shared" si="3"/>
        <v>74.990380859374994</v>
      </c>
      <c r="S16" s="20"/>
      <c r="T16" s="20">
        <f t="shared" si="0"/>
        <v>74.329501053730098</v>
      </c>
      <c r="U16" s="20">
        <f t="shared" si="1"/>
        <v>75.65126066501989</v>
      </c>
      <c r="V16"/>
    </row>
    <row r="17" spans="1:22">
      <c r="A17" t="s">
        <v>111</v>
      </c>
      <c r="B17" s="17">
        <v>15</v>
      </c>
      <c r="C17" s="18">
        <v>75.099999999999994</v>
      </c>
      <c r="D17" s="20">
        <f t="shared" si="2"/>
        <v>74.668151127795284</v>
      </c>
      <c r="E17" s="20"/>
      <c r="F17" s="20">
        <f>D17-($K$6*$K$7)</f>
        <v>74.007271322150388</v>
      </c>
      <c r="G17" s="20">
        <f>D17+($K$6*$K$7)</f>
        <v>75.32903093344018</v>
      </c>
      <c r="H17"/>
      <c r="O17" t="s">
        <v>66</v>
      </c>
      <c r="P17" s="17">
        <v>15</v>
      </c>
      <c r="Q17" s="18">
        <v>75.099999999999994</v>
      </c>
      <c r="R17" s="20">
        <f t="shared" si="3"/>
        <v>75.045190429687494</v>
      </c>
      <c r="S17" s="20"/>
      <c r="T17" s="20">
        <f t="shared" si="0"/>
        <v>74.384310624042598</v>
      </c>
      <c r="U17" s="20">
        <f t="shared" si="1"/>
        <v>75.70607023533239</v>
      </c>
      <c r="V17"/>
    </row>
    <row r="18" spans="1:22">
      <c r="A18" t="s">
        <v>112</v>
      </c>
      <c r="B18" s="17">
        <v>16</v>
      </c>
      <c r="C18" s="18">
        <v>75.2</v>
      </c>
      <c r="D18" s="20">
        <f t="shared" si="2"/>
        <v>74.721336015015751</v>
      </c>
      <c r="E18" s="20"/>
      <c r="F18" s="20">
        <f>D18-($K$6*$K$7)</f>
        <v>74.060456209370855</v>
      </c>
      <c r="G18" s="20">
        <f>D18+($K$6*$K$7)</f>
        <v>75.382215820660647</v>
      </c>
      <c r="H18"/>
      <c r="O18" t="s">
        <v>67</v>
      </c>
      <c r="P18" s="17">
        <v>16</v>
      </c>
      <c r="Q18" s="18">
        <v>75.2</v>
      </c>
      <c r="R18" s="20">
        <f t="shared" si="3"/>
        <v>75.122595214843756</v>
      </c>
      <c r="S18" s="20"/>
      <c r="T18" s="20">
        <f t="shared" si="0"/>
        <v>74.46171540919886</v>
      </c>
      <c r="U18" s="20">
        <f t="shared" si="1"/>
        <v>75.783475020488652</v>
      </c>
      <c r="V18"/>
    </row>
    <row r="19" spans="1:22">
      <c r="A19" t="s">
        <v>113</v>
      </c>
      <c r="B19" s="17">
        <v>17</v>
      </c>
      <c r="C19" s="18">
        <v>75.400000000000006</v>
      </c>
      <c r="D19" s="20">
        <f t="shared" si="2"/>
        <v>74.78920241351419</v>
      </c>
      <c r="E19" s="20"/>
      <c r="F19" s="20">
        <f>D19-($K$6*$K$7)</f>
        <v>74.128322607869293</v>
      </c>
      <c r="G19" s="20">
        <f>D19+($K$6*$K$7)</f>
        <v>75.450082219159086</v>
      </c>
      <c r="H19"/>
      <c r="O19" t="s">
        <v>68</v>
      </c>
      <c r="P19" s="17">
        <v>17</v>
      </c>
      <c r="Q19" s="18">
        <v>75.400000000000006</v>
      </c>
      <c r="R19" s="20">
        <f t="shared" si="3"/>
        <v>75.261297607421881</v>
      </c>
      <c r="S19" s="20"/>
      <c r="T19" s="20">
        <f t="shared" si="0"/>
        <v>74.600417801776985</v>
      </c>
      <c r="U19" s="20">
        <f t="shared" si="1"/>
        <v>75.922177413066777</v>
      </c>
      <c r="V19"/>
    </row>
    <row r="20" spans="1:22">
      <c r="A20" t="s">
        <v>114</v>
      </c>
      <c r="B20" s="17">
        <v>18</v>
      </c>
      <c r="C20" s="18">
        <v>75</v>
      </c>
      <c r="D20" s="20">
        <f t="shared" si="2"/>
        <v>74.810282172162772</v>
      </c>
      <c r="E20" s="20"/>
      <c r="F20" s="20">
        <f>D20-($K$6*$K$7)</f>
        <v>74.149402366517876</v>
      </c>
      <c r="G20" s="20">
        <f>D20+($K$6*$K$7)</f>
        <v>75.471161977807668</v>
      </c>
      <c r="H20"/>
      <c r="O20" t="s">
        <v>69</v>
      </c>
      <c r="P20" s="17">
        <v>18</v>
      </c>
      <c r="Q20" s="18">
        <v>75</v>
      </c>
      <c r="R20" s="20">
        <f t="shared" si="3"/>
        <v>75.13064880371094</v>
      </c>
      <c r="S20" s="20"/>
      <c r="T20" s="20">
        <f t="shared" si="0"/>
        <v>74.469768998066044</v>
      </c>
      <c r="U20" s="20">
        <f t="shared" si="1"/>
        <v>75.791528609355836</v>
      </c>
      <c r="V20"/>
    </row>
    <row r="21" spans="1:22">
      <c r="A21" t="s">
        <v>115</v>
      </c>
      <c r="B21" s="17">
        <v>19</v>
      </c>
      <c r="C21" s="18">
        <v>74.900000000000006</v>
      </c>
      <c r="D21" s="20">
        <f t="shared" si="2"/>
        <v>74.81925395494649</v>
      </c>
      <c r="E21" s="20"/>
      <c r="F21" s="20">
        <f>D21-($K$6*$K$7)</f>
        <v>74.158374149301594</v>
      </c>
      <c r="G21" s="20">
        <f>D21+($K$6*$K$7)</f>
        <v>75.480133760591386</v>
      </c>
      <c r="H21"/>
      <c r="O21" t="s">
        <v>70</v>
      </c>
      <c r="P21" s="17">
        <v>19</v>
      </c>
      <c r="Q21" s="18">
        <v>74.900000000000006</v>
      </c>
      <c r="R21" s="20">
        <f t="shared" si="3"/>
        <v>75.01532440185548</v>
      </c>
      <c r="S21" s="20"/>
      <c r="T21" s="20">
        <f t="shared" si="0"/>
        <v>74.354444596210584</v>
      </c>
      <c r="U21" s="20">
        <f t="shared" si="1"/>
        <v>75.676204207500376</v>
      </c>
      <c r="V21"/>
    </row>
    <row r="22" spans="1:22">
      <c r="A22" t="s">
        <v>116</v>
      </c>
      <c r="B22" s="17">
        <v>20</v>
      </c>
      <c r="C22" s="18">
        <v>75</v>
      </c>
      <c r="D22" s="20">
        <f t="shared" si="2"/>
        <v>74.837328559451848</v>
      </c>
      <c r="E22" s="20"/>
      <c r="F22" s="20">
        <f>D22-($K$6*$K$7)</f>
        <v>74.176448753806952</v>
      </c>
      <c r="G22" s="20">
        <f>D22+($K$6*$K$7)</f>
        <v>75.498208365096744</v>
      </c>
      <c r="H22"/>
      <c r="O22" t="s">
        <v>71</v>
      </c>
      <c r="P22" s="17">
        <v>20</v>
      </c>
      <c r="Q22" s="18">
        <v>75</v>
      </c>
      <c r="R22" s="20">
        <f t="shared" si="3"/>
        <v>75.00766220092774</v>
      </c>
      <c r="S22" s="20"/>
      <c r="T22" s="20">
        <f t="shared" si="0"/>
        <v>74.346782395282844</v>
      </c>
      <c r="U22" s="20">
        <f t="shared" si="1"/>
        <v>75.668542006572636</v>
      </c>
      <c r="V22"/>
    </row>
    <row r="23" spans="1:22">
      <c r="A23" t="s">
        <v>117</v>
      </c>
      <c r="B23" s="17">
        <v>21</v>
      </c>
      <c r="C23" s="18">
        <v>75</v>
      </c>
      <c r="D23" s="20">
        <f t="shared" si="2"/>
        <v>74.85359570350667</v>
      </c>
      <c r="E23" s="20"/>
      <c r="F23" s="20">
        <f>D23-($K$6*$K$7)</f>
        <v>74.192715897861774</v>
      </c>
      <c r="G23" s="20">
        <f>D23+($K$6*$K$7)</f>
        <v>75.514475509151566</v>
      </c>
      <c r="H23"/>
      <c r="O23" t="s">
        <v>72</v>
      </c>
      <c r="P23" s="17">
        <v>21</v>
      </c>
      <c r="Q23" s="18">
        <v>75</v>
      </c>
      <c r="R23" s="20">
        <f t="shared" si="3"/>
        <v>75.00383110046387</v>
      </c>
      <c r="S23" s="20"/>
      <c r="T23" s="20">
        <f t="shared" si="0"/>
        <v>74.342951294818974</v>
      </c>
      <c r="U23" s="20">
        <f t="shared" si="1"/>
        <v>75.664710906108766</v>
      </c>
      <c r="V23"/>
    </row>
    <row r="24" spans="1:22">
      <c r="A24" t="s">
        <v>118</v>
      </c>
      <c r="B24" s="17">
        <v>22</v>
      </c>
      <c r="C24" s="18">
        <v>75</v>
      </c>
      <c r="D24" s="20">
        <f t="shared" si="2"/>
        <v>74.868236133156003</v>
      </c>
      <c r="E24" s="20"/>
      <c r="F24" s="20">
        <f>D24-($K$6*$K$7)</f>
        <v>74.207356327511107</v>
      </c>
      <c r="G24" s="20">
        <f>D24+($K$6*$K$7)</f>
        <v>75.529115938800899</v>
      </c>
      <c r="H24"/>
      <c r="O24" t="s">
        <v>73</v>
      </c>
      <c r="P24" s="17">
        <v>22</v>
      </c>
      <c r="Q24" s="18">
        <v>75</v>
      </c>
      <c r="R24" s="20">
        <f t="shared" si="3"/>
        <v>75.001915550231928</v>
      </c>
      <c r="S24" s="20"/>
      <c r="T24" s="20">
        <f t="shared" si="0"/>
        <v>74.341035744587032</v>
      </c>
      <c r="U24" s="20">
        <f t="shared" si="1"/>
        <v>75.662795355876824</v>
      </c>
      <c r="V24"/>
    </row>
    <row r="25" spans="1:22">
      <c r="A25" t="s">
        <v>119</v>
      </c>
      <c r="B25" s="17">
        <v>23</v>
      </c>
      <c r="C25" s="18">
        <v>75.2</v>
      </c>
      <c r="D25" s="20">
        <f t="shared" si="2"/>
        <v>74.901412519840406</v>
      </c>
      <c r="E25" s="20"/>
      <c r="F25" s="20">
        <f>D25-($K$6*$K$7)</f>
        <v>74.24053271419551</v>
      </c>
      <c r="G25" s="20">
        <f>D25+($K$6*$K$7)</f>
        <v>75.562292325485302</v>
      </c>
      <c r="H25"/>
      <c r="O25" t="s">
        <v>74</v>
      </c>
      <c r="P25" s="17">
        <v>23</v>
      </c>
      <c r="Q25" s="18">
        <v>75.2</v>
      </c>
      <c r="R25" s="20">
        <f t="shared" si="3"/>
        <v>75.100957775115972</v>
      </c>
      <c r="S25" s="20"/>
      <c r="T25" s="20">
        <f t="shared" si="0"/>
        <v>74.440077969471076</v>
      </c>
      <c r="U25" s="20">
        <f t="shared" si="1"/>
        <v>75.761837580760869</v>
      </c>
      <c r="V25"/>
    </row>
    <row r="26" spans="1:22">
      <c r="A26" t="s">
        <v>120</v>
      </c>
      <c r="B26" s="17">
        <v>24</v>
      </c>
      <c r="C26" s="18">
        <v>75.2</v>
      </c>
      <c r="D26" s="20">
        <f t="shared" si="2"/>
        <v>74.93127126785636</v>
      </c>
      <c r="E26" s="20"/>
      <c r="F26" s="20">
        <f>D26-($K$6*$K$7)</f>
        <v>74.270391462211464</v>
      </c>
      <c r="G26" s="20">
        <f>D26+($K$6*$K$7)</f>
        <v>75.592151073501256</v>
      </c>
      <c r="H26"/>
      <c r="O26" t="s">
        <v>75</v>
      </c>
      <c r="P26" s="17">
        <v>24</v>
      </c>
      <c r="Q26" s="18">
        <v>75.2</v>
      </c>
      <c r="R26" s="20">
        <f t="shared" si="3"/>
        <v>75.150478887557995</v>
      </c>
      <c r="S26" s="20"/>
      <c r="T26" s="20">
        <f t="shared" si="0"/>
        <v>74.489599081913099</v>
      </c>
      <c r="U26" s="20">
        <f t="shared" si="1"/>
        <v>75.811358693202891</v>
      </c>
      <c r="V26"/>
    </row>
    <row r="27" spans="1:22">
      <c r="A27" t="s">
        <v>121</v>
      </c>
      <c r="B27" s="17">
        <v>25</v>
      </c>
      <c r="C27" s="18">
        <v>75.2</v>
      </c>
      <c r="D27" s="20">
        <f t="shared" si="2"/>
        <v>74.958144141070719</v>
      </c>
      <c r="E27" s="20"/>
      <c r="F27" s="20">
        <f>D27-($K$6*$K$7)</f>
        <v>74.297264335425822</v>
      </c>
      <c r="G27" s="20">
        <f>D27+($K$6*$K$7)</f>
        <v>75.619023946715615</v>
      </c>
      <c r="H27"/>
      <c r="O27" t="s">
        <v>76</v>
      </c>
      <c r="P27" s="17">
        <v>25</v>
      </c>
      <c r="Q27" s="18">
        <v>75.2</v>
      </c>
      <c r="R27" s="20">
        <f t="shared" si="3"/>
        <v>75.175239443778992</v>
      </c>
      <c r="S27" s="20"/>
      <c r="T27" s="20">
        <f t="shared" si="0"/>
        <v>74.514359638134096</v>
      </c>
      <c r="U27" s="20">
        <f t="shared" si="1"/>
        <v>75.836119249423888</v>
      </c>
      <c r="V27"/>
    </row>
    <row r="28" spans="1:22">
      <c r="A28" t="s">
        <v>122</v>
      </c>
      <c r="B28" s="17">
        <v>26</v>
      </c>
      <c r="C28" s="18">
        <v>75.2</v>
      </c>
      <c r="D28" s="20">
        <f t="shared" si="2"/>
        <v>74.982329726963641</v>
      </c>
      <c r="E28" s="20"/>
      <c r="F28" s="20">
        <f>D28-($K$6*$K$7)</f>
        <v>74.321449921318745</v>
      </c>
      <c r="G28" s="20">
        <f>D28+($K$6*$K$7)</f>
        <v>75.643209532608537</v>
      </c>
      <c r="H28"/>
      <c r="O28" t="s">
        <v>77</v>
      </c>
      <c r="P28" s="17">
        <v>26</v>
      </c>
      <c r="Q28" s="18">
        <v>75.2</v>
      </c>
      <c r="R28" s="20">
        <f t="shared" si="3"/>
        <v>75.18761972188949</v>
      </c>
      <c r="S28" s="20"/>
      <c r="T28" s="20">
        <f t="shared" si="0"/>
        <v>74.526739916244594</v>
      </c>
      <c r="U28" s="20">
        <f t="shared" si="1"/>
        <v>75.848499527534386</v>
      </c>
      <c r="V28"/>
    </row>
    <row r="29" spans="1:22">
      <c r="A29" t="s">
        <v>123</v>
      </c>
      <c r="B29" s="17">
        <v>27</v>
      </c>
      <c r="C29" s="18">
        <v>75.3</v>
      </c>
      <c r="D29" s="20">
        <f t="shared" si="2"/>
        <v>75.014096754267285</v>
      </c>
      <c r="E29" s="20"/>
      <c r="F29" s="20">
        <f>D29-($K$6*$K$7)</f>
        <v>74.353216948622389</v>
      </c>
      <c r="G29" s="20">
        <f>D29+($K$6*$K$7)</f>
        <v>75.674976559912182</v>
      </c>
      <c r="H29"/>
      <c r="O29" t="s">
        <v>78</v>
      </c>
      <c r="P29" s="17">
        <v>27</v>
      </c>
      <c r="Q29" s="18">
        <v>75.3</v>
      </c>
      <c r="R29" s="20">
        <f t="shared" si="3"/>
        <v>75.243809860944737</v>
      </c>
      <c r="S29" s="20"/>
      <c r="T29" s="20">
        <f t="shared" si="0"/>
        <v>74.58293005529984</v>
      </c>
      <c r="U29" s="20">
        <f t="shared" si="1"/>
        <v>75.904689666589633</v>
      </c>
      <c r="V29"/>
    </row>
    <row r="30" spans="1:22">
      <c r="A30" t="s">
        <v>124</v>
      </c>
      <c r="B30" s="17">
        <v>28</v>
      </c>
      <c r="C30" s="18">
        <v>75.400000000000006</v>
      </c>
      <c r="D30" s="20">
        <f t="shared" si="2"/>
        <v>75.052687078840563</v>
      </c>
      <c r="E30" s="20"/>
      <c r="F30" s="20">
        <f>D30-($K$6*$K$7)</f>
        <v>74.391807273195667</v>
      </c>
      <c r="G30" s="20">
        <f>D30+($K$6*$K$7)</f>
        <v>75.713566884485459</v>
      </c>
      <c r="H30"/>
      <c r="O30" t="s">
        <v>79</v>
      </c>
      <c r="P30" s="17">
        <v>28</v>
      </c>
      <c r="Q30" s="18">
        <v>75.400000000000006</v>
      </c>
      <c r="R30" s="20">
        <f t="shared" si="3"/>
        <v>75.321904930472371</v>
      </c>
      <c r="S30" s="20"/>
      <c r="T30" s="20">
        <f t="shared" si="0"/>
        <v>74.661025124827475</v>
      </c>
      <c r="U30" s="20">
        <f t="shared" si="1"/>
        <v>75.982784736117267</v>
      </c>
      <c r="V30"/>
    </row>
    <row r="31" spans="1:22">
      <c r="A31" t="s">
        <v>125</v>
      </c>
      <c r="B31" s="17">
        <v>29</v>
      </c>
      <c r="C31" s="18">
        <v>75.5</v>
      </c>
      <c r="D31" s="20">
        <f t="shared" si="2"/>
        <v>75.097418370956504</v>
      </c>
      <c r="E31" s="20"/>
      <c r="F31" s="20">
        <f>D31-($K$6*$K$7)</f>
        <v>74.436538565311608</v>
      </c>
      <c r="G31" s="20">
        <f>D31+($K$6*$K$7)</f>
        <v>75.7582981766014</v>
      </c>
      <c r="H31"/>
      <c r="O31" t="s">
        <v>80</v>
      </c>
      <c r="P31" s="17">
        <v>29</v>
      </c>
      <c r="Q31" s="18">
        <v>75.5</v>
      </c>
      <c r="R31" s="20">
        <f t="shared" si="3"/>
        <v>75.410952465236193</v>
      </c>
      <c r="S31" s="20"/>
      <c r="T31" s="20">
        <f t="shared" si="0"/>
        <v>74.750072659591297</v>
      </c>
      <c r="U31" s="20">
        <f t="shared" si="1"/>
        <v>76.071832270881089</v>
      </c>
      <c r="V31"/>
    </row>
    <row r="32" spans="1:22">
      <c r="A32" t="s">
        <v>126</v>
      </c>
      <c r="B32" s="17">
        <v>30</v>
      </c>
      <c r="C32" s="18">
        <v>75.2</v>
      </c>
      <c r="D32" s="20">
        <f t="shared" si="2"/>
        <v>75.107676533860854</v>
      </c>
      <c r="E32" s="20"/>
      <c r="F32" s="20">
        <f>D32-($K$6*$K$7)</f>
        <v>74.446796728215958</v>
      </c>
      <c r="G32" s="20">
        <f>D32+($K$6*$K$7)</f>
        <v>75.76855633950575</v>
      </c>
      <c r="H32"/>
      <c r="O32" t="s">
        <v>81</v>
      </c>
      <c r="P32" s="17">
        <v>30</v>
      </c>
      <c r="Q32" s="18">
        <v>75.2</v>
      </c>
      <c r="R32" s="20">
        <f t="shared" si="3"/>
        <v>75.305476232618105</v>
      </c>
      <c r="S32" s="20"/>
      <c r="T32" s="20">
        <f t="shared" si="0"/>
        <v>74.644596426973209</v>
      </c>
      <c r="U32" s="20">
        <f t="shared" si="1"/>
        <v>75.966356038263001</v>
      </c>
      <c r="V32"/>
    </row>
    <row r="33" spans="1:22">
      <c r="A33" t="s">
        <v>127</v>
      </c>
      <c r="B33" s="17">
        <v>31</v>
      </c>
      <c r="C33" s="18">
        <v>74.900000000000006</v>
      </c>
      <c r="D33" s="20">
        <f t="shared" si="2"/>
        <v>75.086908880474766</v>
      </c>
      <c r="E33" s="20"/>
      <c r="F33" s="20">
        <f>D33-($K$6*$K$7)</f>
        <v>74.42602907482987</v>
      </c>
      <c r="G33" s="20">
        <f>D33+($K$6*$K$7)</f>
        <v>75.747788686119662</v>
      </c>
      <c r="H33" s="26"/>
      <c r="O33" t="s">
        <v>82</v>
      </c>
      <c r="P33" s="17">
        <v>31</v>
      </c>
      <c r="Q33" s="18">
        <v>74.900000000000006</v>
      </c>
      <c r="R33" s="20">
        <f t="shared" si="3"/>
        <v>75.102738116309055</v>
      </c>
      <c r="S33" s="20"/>
      <c r="T33" s="20">
        <f t="shared" si="0"/>
        <v>74.441858310664159</v>
      </c>
      <c r="U33" s="20">
        <f t="shared" si="1"/>
        <v>75.763617921953951</v>
      </c>
      <c r="V33" s="26"/>
    </row>
    <row r="34" spans="1:22">
      <c r="A34" t="s">
        <v>128</v>
      </c>
      <c r="B34" s="17">
        <v>32</v>
      </c>
      <c r="C34" s="18">
        <v>74.7</v>
      </c>
      <c r="D34" s="20">
        <f t="shared" si="2"/>
        <v>75.048217992427297</v>
      </c>
      <c r="E34" s="20"/>
      <c r="F34" s="20">
        <f>D34-($K$6*$K$7)</f>
        <v>74.387338186782401</v>
      </c>
      <c r="G34" s="20">
        <f>D34+($K$6*$K$7)</f>
        <v>75.709097798072193</v>
      </c>
      <c r="H34" s="26"/>
      <c r="O34" t="s">
        <v>83</v>
      </c>
      <c r="P34" s="17">
        <v>32</v>
      </c>
      <c r="Q34" s="18">
        <v>74.7</v>
      </c>
      <c r="R34" s="20">
        <f t="shared" si="3"/>
        <v>74.901369058154529</v>
      </c>
      <c r="S34" s="20"/>
      <c r="T34" s="20">
        <f t="shared" si="0"/>
        <v>74.240489252509633</v>
      </c>
      <c r="U34" s="20">
        <f t="shared" si="1"/>
        <v>75.562248863799425</v>
      </c>
      <c r="V34" s="26"/>
    </row>
    <row r="35" spans="1:22">
      <c r="A35" t="s">
        <v>129</v>
      </c>
      <c r="B35" s="17">
        <v>33</v>
      </c>
      <c r="C35" s="18">
        <v>74.8</v>
      </c>
      <c r="D35" s="20">
        <f t="shared" si="2"/>
        <v>75.023396193184567</v>
      </c>
      <c r="E35" s="20"/>
      <c r="F35" s="20">
        <f>D35-($K$6*$K$7)</f>
        <v>74.362516387539671</v>
      </c>
      <c r="G35" s="20">
        <f>D35+($K$6*$K$7)</f>
        <v>75.684275998829463</v>
      </c>
      <c r="H35" s="26"/>
      <c r="O35" t="s">
        <v>84</v>
      </c>
      <c r="P35" s="17">
        <v>33</v>
      </c>
      <c r="Q35" s="18">
        <v>74.8</v>
      </c>
      <c r="R35" s="20">
        <f t="shared" si="3"/>
        <v>74.850684529077256</v>
      </c>
      <c r="S35" s="20"/>
      <c r="T35" s="20">
        <f t="shared" si="0"/>
        <v>74.18980472343236</v>
      </c>
      <c r="U35" s="20">
        <f t="shared" si="1"/>
        <v>75.511564334722152</v>
      </c>
      <c r="V35" s="26"/>
    </row>
    <row r="36" spans="1:22">
      <c r="A36" t="s">
        <v>130</v>
      </c>
      <c r="B36" s="17">
        <v>34</v>
      </c>
      <c r="C36" s="18">
        <v>75.099999999999994</v>
      </c>
      <c r="D36" s="20">
        <f t="shared" si="2"/>
        <v>75.031056573866124</v>
      </c>
      <c r="E36" s="20"/>
      <c r="F36" s="20">
        <f>D36-($K$6*$K$7)</f>
        <v>74.370176768221228</v>
      </c>
      <c r="G36" s="20">
        <f>D36+($K$6*$K$7)</f>
        <v>75.69193637951102</v>
      </c>
      <c r="H36" s="26"/>
      <c r="O36" t="s">
        <v>85</v>
      </c>
      <c r="P36" s="17">
        <v>34</v>
      </c>
      <c r="Q36" s="18">
        <v>75.099999999999994</v>
      </c>
      <c r="R36" s="20">
        <f t="shared" si="3"/>
        <v>74.975342264538625</v>
      </c>
      <c r="S36" s="20"/>
      <c r="T36" s="20">
        <f t="shared" si="0"/>
        <v>74.314462458893729</v>
      </c>
      <c r="U36" s="20">
        <f t="shared" si="1"/>
        <v>75.636222070183521</v>
      </c>
      <c r="V36" s="26"/>
    </row>
    <row r="37" spans="1:22">
      <c r="A37" t="s">
        <v>131</v>
      </c>
      <c r="B37" s="17">
        <v>35</v>
      </c>
      <c r="C37" s="18">
        <v>75</v>
      </c>
      <c r="D37" s="20">
        <f t="shared" si="2"/>
        <v>75.027950916479512</v>
      </c>
      <c r="E37" s="20"/>
      <c r="F37" s="20">
        <f>D37-($K$6*$K$7)</f>
        <v>74.367071110834615</v>
      </c>
      <c r="G37" s="20">
        <f>D37+($K$6*$K$7)</f>
        <v>75.688830722124408</v>
      </c>
      <c r="H37" s="18">
        <v>75</v>
      </c>
      <c r="O37" t="s">
        <v>86</v>
      </c>
      <c r="P37" s="17">
        <v>35</v>
      </c>
      <c r="Q37" s="18">
        <v>75</v>
      </c>
      <c r="R37" s="20">
        <f t="shared" si="3"/>
        <v>74.987671132269313</v>
      </c>
      <c r="S37" s="20"/>
      <c r="T37" s="20">
        <f t="shared" si="0"/>
        <v>74.326791326624416</v>
      </c>
      <c r="U37" s="20">
        <f t="shared" si="1"/>
        <v>75.648550937914209</v>
      </c>
      <c r="V37" s="18">
        <v>75</v>
      </c>
    </row>
    <row r="38" spans="1:22">
      <c r="A38" t="s">
        <v>132</v>
      </c>
      <c r="B38" s="17">
        <v>36</v>
      </c>
      <c r="D38" s="20">
        <f>$K$3*$C$37+(1-$K$3)*D37</f>
        <v>75.025155824831558</v>
      </c>
      <c r="E38" s="22">
        <v>1</v>
      </c>
      <c r="F38" s="58">
        <f>D38-($K$6*$K$7*SQRT(1+(E38-1)*$K$3^2))</f>
        <v>74.364276019186661</v>
      </c>
      <c r="G38" s="58">
        <f>D38+($K$6*$K$7*SQRT(1+(E38-1)*$K$3^2))</f>
        <v>75.686035630476454</v>
      </c>
      <c r="H38" s="18">
        <v>75</v>
      </c>
      <c r="O38" t="s">
        <v>87</v>
      </c>
      <c r="P38" s="17">
        <v>36</v>
      </c>
      <c r="R38" s="20">
        <f>$Y$3*$Q$37+(1-$Y$3)*R37</f>
        <v>74.993835566134663</v>
      </c>
      <c r="S38" s="22">
        <v>1</v>
      </c>
      <c r="T38" s="58">
        <f>R38-($Y$6*$Y$7*SQRT(1+(S38-1)*$Y$3^2))</f>
        <v>74.809325974319393</v>
      </c>
      <c r="U38" s="58">
        <f>R38+($Y$6*$Y$7*SQRT(1+(S38-1)*$Y$3^2))</f>
        <v>75.178345157949934</v>
      </c>
      <c r="V38" s="18">
        <v>75</v>
      </c>
    </row>
    <row r="39" spans="1:22">
      <c r="A39" t="s">
        <v>133</v>
      </c>
      <c r="B39" s="17">
        <v>37</v>
      </c>
      <c r="D39" s="20">
        <f t="shared" ref="D39:D47" si="5">$K$3*$C$37+(1-$K$3)*D38</f>
        <v>75.022640242348402</v>
      </c>
      <c r="E39" s="22">
        <v>2</v>
      </c>
      <c r="F39" s="23">
        <f t="shared" ref="F39:F47" si="6">D39-($K$6*$K$7*SQRT(1+(E39-1)*$K$3^2))</f>
        <v>74.358464257624235</v>
      </c>
      <c r="G39" s="58">
        <f t="shared" ref="G39:G47" si="7">D39+($K$6*$K$7*SQRT(1+(E39-1)*$K$3^2))</f>
        <v>75.686816227072569</v>
      </c>
      <c r="H39" s="18">
        <v>74.8</v>
      </c>
      <c r="O39" t="s">
        <v>88</v>
      </c>
      <c r="P39" s="17">
        <v>37</v>
      </c>
      <c r="R39" s="20">
        <f t="shared" ref="R39:R47" si="8">$Y$3*$Q$37+(1-$Y$3)*R38</f>
        <v>74.996917783067332</v>
      </c>
      <c r="S39" s="22">
        <v>2</v>
      </c>
      <c r="T39" s="23">
        <f t="shared" ref="T39:T47" si="9">R39-($Y$6*$Y$7*SQRT(1+(S39-1)*$Y$3^2))</f>
        <v>74.790629788167493</v>
      </c>
      <c r="U39" s="58">
        <f t="shared" ref="U39:U47" si="10">R39+($Y$6*$Y$7*SQRT(1+(S39-1)*$Y$3^2))</f>
        <v>75.20320577796717</v>
      </c>
      <c r="V39" s="18">
        <v>74.8</v>
      </c>
    </row>
    <row r="40" spans="1:22">
      <c r="A40" t="s">
        <v>134</v>
      </c>
      <c r="B40" s="17">
        <v>38</v>
      </c>
      <c r="D40" s="20">
        <f t="shared" si="5"/>
        <v>75.020376218113569</v>
      </c>
      <c r="E40" s="22">
        <v>3</v>
      </c>
      <c r="F40" s="23">
        <f t="shared" si="6"/>
        <v>74.352920332036135</v>
      </c>
      <c r="G40" s="58">
        <f t="shared" si="7"/>
        <v>75.687832104191003</v>
      </c>
      <c r="H40" s="18">
        <v>74.5</v>
      </c>
      <c r="O40" t="s">
        <v>89</v>
      </c>
      <c r="P40" s="17">
        <v>38</v>
      </c>
      <c r="R40" s="20">
        <f t="shared" si="8"/>
        <v>74.998458891533659</v>
      </c>
      <c r="S40" s="22">
        <v>3</v>
      </c>
      <c r="T40" s="23">
        <f t="shared" si="9"/>
        <v>74.772481715235358</v>
      </c>
      <c r="U40" s="58">
        <f t="shared" si="10"/>
        <v>75.224436067831959</v>
      </c>
      <c r="V40" s="18">
        <v>74.5</v>
      </c>
    </row>
    <row r="41" spans="1:22">
      <c r="A41" t="s">
        <v>135</v>
      </c>
      <c r="B41" s="17">
        <v>39</v>
      </c>
      <c r="D41" s="20">
        <f t="shared" si="5"/>
        <v>75.018338596302215</v>
      </c>
      <c r="E41" s="22">
        <v>4</v>
      </c>
      <c r="F41" s="23">
        <f t="shared" si="6"/>
        <v>74.347618847797293</v>
      </c>
      <c r="G41" s="58">
        <f t="shared" si="7"/>
        <v>75.689058344807137</v>
      </c>
      <c r="H41" s="18">
        <v>74.5</v>
      </c>
      <c r="O41" t="s">
        <v>90</v>
      </c>
      <c r="P41" s="17">
        <v>39</v>
      </c>
      <c r="R41" s="20">
        <f t="shared" si="8"/>
        <v>74.999229445766829</v>
      </c>
      <c r="S41" s="22">
        <v>4</v>
      </c>
      <c r="T41" s="23">
        <f t="shared" si="9"/>
        <v>74.755146198542221</v>
      </c>
      <c r="U41" s="58">
        <f t="shared" si="10"/>
        <v>75.243312692991438</v>
      </c>
      <c r="V41" s="18">
        <v>74.5</v>
      </c>
    </row>
    <row r="42" spans="1:22">
      <c r="A42" t="s">
        <v>136</v>
      </c>
      <c r="B42" s="17">
        <v>40</v>
      </c>
      <c r="D42" s="20">
        <f t="shared" si="5"/>
        <v>75.01650473667199</v>
      </c>
      <c r="E42" s="22">
        <v>5</v>
      </c>
      <c r="F42" s="23">
        <f t="shared" si="6"/>
        <v>74.342536931647444</v>
      </c>
      <c r="G42" s="58">
        <f t="shared" si="7"/>
        <v>75.690472541696536</v>
      </c>
      <c r="H42" s="18">
        <v>74.3</v>
      </c>
      <c r="O42" t="s">
        <v>91</v>
      </c>
      <c r="P42" s="17">
        <v>40</v>
      </c>
      <c r="R42" s="20">
        <f t="shared" si="8"/>
        <v>74.999614722883422</v>
      </c>
      <c r="S42" s="22">
        <v>5</v>
      </c>
      <c r="T42" s="23">
        <f t="shared" si="9"/>
        <v>74.738678755750357</v>
      </c>
      <c r="U42" s="58">
        <f t="shared" si="10"/>
        <v>75.260550690016487</v>
      </c>
      <c r="V42" s="18">
        <v>74.3</v>
      </c>
    </row>
    <row r="43" spans="1:22">
      <c r="A43" t="s">
        <v>137</v>
      </c>
      <c r="B43" s="17">
        <v>41</v>
      </c>
      <c r="D43" s="20">
        <f t="shared" si="5"/>
        <v>75.014854263004793</v>
      </c>
      <c r="E43" s="22">
        <v>6</v>
      </c>
      <c r="F43" s="23">
        <f t="shared" si="6"/>
        <v>74.337653979938779</v>
      </c>
      <c r="G43" s="58">
        <f t="shared" si="7"/>
        <v>75.692054546070807</v>
      </c>
      <c r="H43" s="18">
        <v>74.400000000000006</v>
      </c>
      <c r="O43" t="s">
        <v>92</v>
      </c>
      <c r="P43" s="17">
        <v>41</v>
      </c>
      <c r="R43" s="20">
        <f t="shared" si="8"/>
        <v>74.999807361441711</v>
      </c>
      <c r="S43" s="22">
        <v>6</v>
      </c>
      <c r="T43" s="23">
        <f t="shared" si="9"/>
        <v>74.723042973718819</v>
      </c>
      <c r="U43" s="58">
        <f t="shared" si="10"/>
        <v>75.276571749164603</v>
      </c>
      <c r="V43" s="18">
        <v>74.400000000000006</v>
      </c>
    </row>
    <row r="44" spans="1:22">
      <c r="A44" t="s">
        <v>138</v>
      </c>
      <c r="B44" s="17">
        <v>42</v>
      </c>
      <c r="D44" s="20">
        <f t="shared" si="5"/>
        <v>75.013368836704316</v>
      </c>
      <c r="E44" s="22">
        <v>7</v>
      </c>
      <c r="F44" s="23">
        <f t="shared" si="6"/>
        <v>74.332951432047594</v>
      </c>
      <c r="G44" s="58">
        <f t="shared" si="7"/>
        <v>75.693786241361039</v>
      </c>
      <c r="H44" s="18">
        <v>74.5</v>
      </c>
      <c r="O44" t="s">
        <v>93</v>
      </c>
      <c r="P44" s="17">
        <v>42</v>
      </c>
      <c r="R44" s="20">
        <f t="shared" si="8"/>
        <v>74.999903680720848</v>
      </c>
      <c r="S44" s="22">
        <v>7</v>
      </c>
      <c r="T44" s="23">
        <f t="shared" si="9"/>
        <v>74.708168400578757</v>
      </c>
      <c r="U44" s="58">
        <f t="shared" si="10"/>
        <v>75.29163896086294</v>
      </c>
      <c r="V44" s="18">
        <v>74.5</v>
      </c>
    </row>
    <row r="45" spans="1:22">
      <c r="A45" t="s">
        <v>139</v>
      </c>
      <c r="B45" s="17">
        <v>43</v>
      </c>
      <c r="D45" s="20">
        <f t="shared" si="5"/>
        <v>75.012031953033883</v>
      </c>
      <c r="E45" s="22">
        <v>8</v>
      </c>
      <c r="F45" s="23">
        <f t="shared" si="6"/>
        <v>74.328412566434238</v>
      </c>
      <c r="G45" s="58">
        <f t="shared" si="7"/>
        <v>75.695651339633528</v>
      </c>
      <c r="H45" s="18">
        <v>74.8</v>
      </c>
      <c r="O45" t="s">
        <v>94</v>
      </c>
      <c r="P45" s="17">
        <v>43</v>
      </c>
      <c r="R45" s="20">
        <f t="shared" si="8"/>
        <v>74.999951840360424</v>
      </c>
      <c r="S45" s="22">
        <v>8</v>
      </c>
      <c r="T45" s="23">
        <f t="shared" si="9"/>
        <v>74.693977297223995</v>
      </c>
      <c r="U45" s="58">
        <f t="shared" si="10"/>
        <v>75.305926383496853</v>
      </c>
      <c r="V45" s="18">
        <v>74.8</v>
      </c>
    </row>
    <row r="46" spans="1:22">
      <c r="A46" t="s">
        <v>140</v>
      </c>
      <c r="B46" s="17">
        <v>44</v>
      </c>
      <c r="D46" s="20">
        <f t="shared" si="5"/>
        <v>75.010828757730494</v>
      </c>
      <c r="E46" s="22">
        <v>9</v>
      </c>
      <c r="F46" s="23">
        <f t="shared" si="6"/>
        <v>74.324022317086573</v>
      </c>
      <c r="G46" s="58">
        <f t="shared" si="7"/>
        <v>75.697635198374414</v>
      </c>
      <c r="H46" s="18">
        <v>75</v>
      </c>
      <c r="O46" t="s">
        <v>95</v>
      </c>
      <c r="P46" s="17">
        <v>44</v>
      </c>
      <c r="R46" s="20">
        <f t="shared" si="8"/>
        <v>74.999975920180219</v>
      </c>
      <c r="S46" s="22">
        <v>9</v>
      </c>
      <c r="T46" s="23">
        <f t="shared" si="9"/>
        <v>74.680395932672383</v>
      </c>
      <c r="U46" s="58">
        <f t="shared" si="10"/>
        <v>75.319555907688056</v>
      </c>
      <c r="V46" s="18">
        <v>75</v>
      </c>
    </row>
    <row r="47" spans="1:22">
      <c r="A47" t="s">
        <v>141</v>
      </c>
      <c r="B47" s="17">
        <v>45</v>
      </c>
      <c r="D47" s="20">
        <f t="shared" si="5"/>
        <v>75.009745881957443</v>
      </c>
      <c r="E47" s="22">
        <v>10</v>
      </c>
      <c r="F47" s="23">
        <f t="shared" si="6"/>
        <v>74.31976710830925</v>
      </c>
      <c r="G47" s="58">
        <f t="shared" si="7"/>
        <v>75.699724655605635</v>
      </c>
      <c r="H47" s="18">
        <v>74.8</v>
      </c>
      <c r="O47" t="s">
        <v>96</v>
      </c>
      <c r="P47" s="17">
        <v>45</v>
      </c>
      <c r="R47" s="20">
        <f t="shared" si="8"/>
        <v>74.99998796009011</v>
      </c>
      <c r="S47" s="22">
        <v>10</v>
      </c>
      <c r="T47" s="23">
        <f t="shared" si="9"/>
        <v>74.667358563037681</v>
      </c>
      <c r="U47" s="58">
        <f t="shared" si="10"/>
        <v>75.332617357142539</v>
      </c>
      <c r="V47" s="18">
        <v>74.8</v>
      </c>
    </row>
    <row r="48" spans="1:22">
      <c r="D48" s="56" t="str">
        <f ca="1">_xlfn.FORMULATEXT(D47)</f>
        <v>=$K$3*$C$37+(1-$K$3)*D46</v>
      </c>
      <c r="R48" s="20"/>
    </row>
    <row r="49" spans="6:21">
      <c r="F49" s="57" t="str">
        <f ca="1">_xlfn.FORMULATEXT(F47)</f>
        <v>=D47-($K$6*$K$7*SQRT(1+(E47-1)*$K$3^2))</v>
      </c>
      <c r="T49" s="57" t="str">
        <f ca="1">_xlfn.FORMULATEXT(T47)</f>
        <v>=R47-($Y$6*$Y$7*SQRT(1+(S47-1)*$Y$3^2))</v>
      </c>
    </row>
    <row r="50" spans="6:21">
      <c r="G50" s="56" t="str">
        <f ca="1">_xlfn.FORMULATEXT(G47)</f>
        <v>=D47+($K$6*$K$7*SQRT(1+(E47-1)*$K$3^2))</v>
      </c>
      <c r="U50" s="56" t="str">
        <f ca="1">_xlfn.FORMULATEXT(U47)</f>
        <v>=R47+($Y$6*$Y$7*SQRT(1+(S47-1)*$Y$3^2))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5E835-E798-4C37-B765-7B9BCC854CAC}">
  <dimension ref="A1:B919"/>
  <sheetViews>
    <sheetView workbookViewId="0">
      <selection activeCell="I1" sqref="I1"/>
    </sheetView>
  </sheetViews>
  <sheetFormatPr defaultRowHeight="15"/>
  <sheetData>
    <row r="1" spans="1:2">
      <c r="A1" t="s">
        <v>142</v>
      </c>
      <c r="B1" t="s">
        <v>143</v>
      </c>
    </row>
    <row r="2" spans="1:2">
      <c r="A2" t="s">
        <v>144</v>
      </c>
      <c r="B2" t="s">
        <v>145</v>
      </c>
    </row>
    <row r="3" spans="1:2">
      <c r="A3" t="s">
        <v>146</v>
      </c>
      <c r="B3" t="s">
        <v>147</v>
      </c>
    </row>
    <row r="4" spans="1:2">
      <c r="A4" t="s">
        <v>148</v>
      </c>
      <c r="B4" t="s">
        <v>149</v>
      </c>
    </row>
    <row r="5" spans="1:2">
      <c r="A5" t="s">
        <v>150</v>
      </c>
      <c r="B5" t="s">
        <v>151</v>
      </c>
    </row>
    <row r="6" spans="1:2">
      <c r="A6" t="s">
        <v>152</v>
      </c>
      <c r="B6" t="s">
        <v>153</v>
      </c>
    </row>
    <row r="7" spans="1:2">
      <c r="A7" t="s">
        <v>154</v>
      </c>
      <c r="B7" t="s">
        <v>155</v>
      </c>
    </row>
    <row r="8" spans="1:2">
      <c r="A8" t="s">
        <v>156</v>
      </c>
      <c r="B8" t="s">
        <v>149</v>
      </c>
    </row>
    <row r="9" spans="1:2">
      <c r="A9" t="s">
        <v>157</v>
      </c>
      <c r="B9" s="18">
        <v>71.8</v>
      </c>
    </row>
    <row r="10" spans="1:2">
      <c r="A10" t="s">
        <v>158</v>
      </c>
      <c r="B10" s="18">
        <v>72</v>
      </c>
    </row>
    <row r="11" spans="1:2">
      <c r="A11" t="s">
        <v>159</v>
      </c>
      <c r="B11" s="18">
        <v>72.900000000000006</v>
      </c>
    </row>
    <row r="12" spans="1:2">
      <c r="A12" t="s">
        <v>160</v>
      </c>
      <c r="B12" s="18">
        <v>73</v>
      </c>
    </row>
    <row r="13" spans="1:2">
      <c r="A13" t="s">
        <v>161</v>
      </c>
      <c r="B13" s="18">
        <v>72.599999999999994</v>
      </c>
    </row>
    <row r="14" spans="1:2">
      <c r="A14" t="s">
        <v>162</v>
      </c>
      <c r="B14" s="18">
        <v>71.900000000000006</v>
      </c>
    </row>
    <row r="15" spans="1:2">
      <c r="A15" t="s">
        <v>163</v>
      </c>
      <c r="B15" s="18">
        <v>71.599999999999994</v>
      </c>
    </row>
    <row r="16" spans="1:2">
      <c r="A16" t="s">
        <v>164</v>
      </c>
      <c r="B16" s="18">
        <v>71.599999999999994</v>
      </c>
    </row>
    <row r="17" spans="1:2">
      <c r="A17" t="s">
        <v>165</v>
      </c>
      <c r="B17" s="18">
        <v>71.8</v>
      </c>
    </row>
    <row r="18" spans="1:2">
      <c r="A18" t="s">
        <v>166</v>
      </c>
      <c r="B18" s="18">
        <v>70.8</v>
      </c>
    </row>
    <row r="19" spans="1:2">
      <c r="A19" t="s">
        <v>167</v>
      </c>
      <c r="B19" s="18">
        <v>68.5</v>
      </c>
    </row>
    <row r="20" spans="1:2">
      <c r="A20" t="s">
        <v>168</v>
      </c>
      <c r="B20" s="18">
        <v>66.8</v>
      </c>
    </row>
    <row r="21" spans="1:2">
      <c r="A21" t="s">
        <v>169</v>
      </c>
      <c r="B21" s="18">
        <v>65.900000000000006</v>
      </c>
    </row>
    <row r="22" spans="1:2">
      <c r="A22" t="s">
        <v>170</v>
      </c>
      <c r="B22" s="18">
        <v>66.8</v>
      </c>
    </row>
    <row r="23" spans="1:2">
      <c r="A23" t="s">
        <v>171</v>
      </c>
      <c r="B23" s="18">
        <v>67.400000000000006</v>
      </c>
    </row>
    <row r="24" spans="1:2">
      <c r="A24" t="s">
        <v>172</v>
      </c>
      <c r="B24" s="18">
        <v>67.7</v>
      </c>
    </row>
    <row r="25" spans="1:2">
      <c r="A25" t="s">
        <v>173</v>
      </c>
      <c r="B25" s="18">
        <v>68.8</v>
      </c>
    </row>
    <row r="26" spans="1:2">
      <c r="A26" t="s">
        <v>174</v>
      </c>
      <c r="B26" s="18">
        <v>70.900000000000006</v>
      </c>
    </row>
    <row r="27" spans="1:2">
      <c r="A27" t="s">
        <v>175</v>
      </c>
      <c r="B27" s="18">
        <v>72.5</v>
      </c>
    </row>
    <row r="28" spans="1:2">
      <c r="A28" t="s">
        <v>176</v>
      </c>
      <c r="B28" s="18">
        <v>72.7</v>
      </c>
    </row>
    <row r="29" spans="1:2">
      <c r="A29" t="s">
        <v>177</v>
      </c>
      <c r="B29" s="18">
        <v>70.7</v>
      </c>
    </row>
    <row r="30" spans="1:2">
      <c r="A30" t="s">
        <v>178</v>
      </c>
      <c r="B30" s="18">
        <v>69</v>
      </c>
    </row>
    <row r="31" spans="1:2">
      <c r="A31" t="s">
        <v>179</v>
      </c>
      <c r="B31" s="18">
        <v>68.400000000000006</v>
      </c>
    </row>
    <row r="32" spans="1:2">
      <c r="A32" t="s">
        <v>180</v>
      </c>
      <c r="B32" s="18">
        <v>68.900000000000006</v>
      </c>
    </row>
    <row r="33" spans="1:2">
      <c r="A33" t="s">
        <v>181</v>
      </c>
      <c r="B33" s="18">
        <v>69.5</v>
      </c>
    </row>
    <row r="34" spans="1:2">
      <c r="A34" t="s">
        <v>182</v>
      </c>
      <c r="B34" s="18">
        <v>70</v>
      </c>
    </row>
    <row r="35" spans="1:2">
      <c r="A35" t="s">
        <v>183</v>
      </c>
      <c r="B35" s="18">
        <v>71</v>
      </c>
    </row>
    <row r="36" spans="1:2">
      <c r="A36" t="s">
        <v>184</v>
      </c>
      <c r="B36" s="18">
        <v>71.5</v>
      </c>
    </row>
    <row r="37" spans="1:2">
      <c r="A37" t="s">
        <v>185</v>
      </c>
      <c r="B37" s="18">
        <v>72.099999999999994</v>
      </c>
    </row>
    <row r="38" spans="1:2">
      <c r="A38" t="s">
        <v>186</v>
      </c>
      <c r="B38" s="18">
        <v>72.5</v>
      </c>
    </row>
    <row r="39" spans="1:2">
      <c r="A39" t="s">
        <v>187</v>
      </c>
      <c r="B39" s="18">
        <v>72.599999999999994</v>
      </c>
    </row>
    <row r="40" spans="1:2">
      <c r="A40" t="s">
        <v>188</v>
      </c>
      <c r="B40" s="18">
        <v>72.7</v>
      </c>
    </row>
    <row r="41" spans="1:2">
      <c r="A41" t="s">
        <v>189</v>
      </c>
      <c r="B41" s="18">
        <v>72.8</v>
      </c>
    </row>
    <row r="42" spans="1:2">
      <c r="A42" t="s">
        <v>190</v>
      </c>
      <c r="B42" s="18">
        <v>72.900000000000006</v>
      </c>
    </row>
    <row r="43" spans="1:2">
      <c r="A43" t="s">
        <v>191</v>
      </c>
      <c r="B43" s="18">
        <v>72.900000000000006</v>
      </c>
    </row>
    <row r="44" spans="1:2">
      <c r="A44" t="s">
        <v>192</v>
      </c>
      <c r="B44" s="18">
        <v>72.8</v>
      </c>
    </row>
    <row r="45" spans="1:2">
      <c r="A45" t="s">
        <v>193</v>
      </c>
      <c r="B45" s="18">
        <v>72.7</v>
      </c>
    </row>
    <row r="46" spans="1:2">
      <c r="A46" t="s">
        <v>194</v>
      </c>
      <c r="B46" s="18">
        <v>72.599999999999994</v>
      </c>
    </row>
    <row r="47" spans="1:2">
      <c r="A47" t="s">
        <v>195</v>
      </c>
      <c r="B47" s="18">
        <v>70.900000000000006</v>
      </c>
    </row>
    <row r="48" spans="1:2">
      <c r="A48" t="s">
        <v>196</v>
      </c>
      <c r="B48" s="18">
        <v>70.400000000000006</v>
      </c>
    </row>
    <row r="49" spans="1:2">
      <c r="A49" t="s">
        <v>197</v>
      </c>
      <c r="B49" s="18">
        <v>70.3</v>
      </c>
    </row>
    <row r="50" spans="1:2">
      <c r="A50" t="s">
        <v>198</v>
      </c>
      <c r="B50" s="18">
        <v>71</v>
      </c>
    </row>
    <row r="51" spans="1:2">
      <c r="A51" t="s">
        <v>199</v>
      </c>
      <c r="B51" s="18">
        <v>71.5</v>
      </c>
    </row>
    <row r="52" spans="1:2">
      <c r="A52" t="s">
        <v>200</v>
      </c>
      <c r="B52" s="18">
        <v>72.8</v>
      </c>
    </row>
    <row r="53" spans="1:2">
      <c r="A53" t="s">
        <v>201</v>
      </c>
      <c r="B53" s="18">
        <v>73.599999999999994</v>
      </c>
    </row>
    <row r="54" spans="1:2">
      <c r="A54" t="s">
        <v>202</v>
      </c>
      <c r="B54" s="18">
        <v>74.2</v>
      </c>
    </row>
    <row r="55" spans="1:2">
      <c r="A55" t="s">
        <v>203</v>
      </c>
      <c r="B55" s="18">
        <v>74.8</v>
      </c>
    </row>
    <row r="56" spans="1:2">
      <c r="A56" t="s">
        <v>204</v>
      </c>
      <c r="B56" s="18">
        <v>75.400000000000006</v>
      </c>
    </row>
    <row r="57" spans="1:2">
      <c r="A57" t="s">
        <v>205</v>
      </c>
      <c r="B57" s="18">
        <v>75.8</v>
      </c>
    </row>
    <row r="58" spans="1:2">
      <c r="A58" t="s">
        <v>206</v>
      </c>
      <c r="B58" s="18">
        <v>75</v>
      </c>
    </row>
    <row r="59" spans="1:2">
      <c r="A59" t="s">
        <v>207</v>
      </c>
      <c r="B59" s="18">
        <v>74.7</v>
      </c>
    </row>
    <row r="60" spans="1:2">
      <c r="A60" t="s">
        <v>208</v>
      </c>
      <c r="B60" s="18">
        <v>75.099999999999994</v>
      </c>
    </row>
    <row r="61" spans="1:2">
      <c r="A61" t="s">
        <v>209</v>
      </c>
      <c r="B61" s="18">
        <v>75.099999999999994</v>
      </c>
    </row>
    <row r="62" spans="1:2">
      <c r="A62" t="s">
        <v>210</v>
      </c>
      <c r="B62" s="18">
        <v>72.2</v>
      </c>
    </row>
    <row r="63" spans="1:2">
      <c r="A63" t="s">
        <v>211</v>
      </c>
      <c r="B63" s="18">
        <v>72</v>
      </c>
    </row>
    <row r="64" spans="1:2">
      <c r="A64" t="s">
        <v>212</v>
      </c>
      <c r="B64" s="18">
        <v>71.7</v>
      </c>
    </row>
    <row r="65" spans="1:2">
      <c r="A65" t="s">
        <v>213</v>
      </c>
      <c r="B65" s="18">
        <v>71.5</v>
      </c>
    </row>
    <row r="66" spans="1:2">
      <c r="A66" t="s">
        <v>214</v>
      </c>
      <c r="B66" s="18">
        <v>71.8</v>
      </c>
    </row>
    <row r="67" spans="1:2">
      <c r="A67" t="s">
        <v>215</v>
      </c>
      <c r="B67" s="18">
        <v>71.900000000000006</v>
      </c>
    </row>
    <row r="68" spans="1:2">
      <c r="A68" t="s">
        <v>216</v>
      </c>
      <c r="B68" s="18">
        <v>72</v>
      </c>
    </row>
    <row r="69" spans="1:2">
      <c r="A69" t="s">
        <v>217</v>
      </c>
      <c r="B69" s="18">
        <v>72.2</v>
      </c>
    </row>
    <row r="70" spans="1:2">
      <c r="A70" t="s">
        <v>218</v>
      </c>
      <c r="B70" s="18">
        <v>72.8</v>
      </c>
    </row>
    <row r="71" spans="1:2">
      <c r="A71" t="s">
        <v>219</v>
      </c>
      <c r="B71" s="18">
        <v>73</v>
      </c>
    </row>
    <row r="72" spans="1:2">
      <c r="A72" t="s">
        <v>220</v>
      </c>
      <c r="B72" s="18">
        <v>72.900000000000006</v>
      </c>
    </row>
    <row r="73" spans="1:2">
      <c r="A73" t="s">
        <v>221</v>
      </c>
      <c r="B73" s="18">
        <v>73</v>
      </c>
    </row>
    <row r="74" spans="1:2">
      <c r="A74" t="s">
        <v>222</v>
      </c>
      <c r="B74" s="18">
        <v>72.900000000000006</v>
      </c>
    </row>
    <row r="75" spans="1:2">
      <c r="A75" t="s">
        <v>223</v>
      </c>
      <c r="B75" s="18">
        <v>73</v>
      </c>
    </row>
    <row r="76" spans="1:2">
      <c r="A76" t="s">
        <v>224</v>
      </c>
      <c r="B76" s="18">
        <v>73.099999999999994</v>
      </c>
    </row>
    <row r="77" spans="1:2">
      <c r="A77" t="s">
        <v>225</v>
      </c>
      <c r="B77" s="18">
        <v>73.099999999999994</v>
      </c>
    </row>
    <row r="78" spans="1:2">
      <c r="A78" t="s">
        <v>226</v>
      </c>
      <c r="B78" s="18">
        <v>72.900000000000006</v>
      </c>
    </row>
    <row r="79" spans="1:2">
      <c r="A79" t="s">
        <v>227</v>
      </c>
      <c r="B79" s="18">
        <v>72.7</v>
      </c>
    </row>
    <row r="80" spans="1:2">
      <c r="A80" t="s">
        <v>228</v>
      </c>
      <c r="B80" s="18">
        <v>72.599999999999994</v>
      </c>
    </row>
    <row r="81" spans="1:2">
      <c r="A81" t="s">
        <v>229</v>
      </c>
      <c r="B81" s="18">
        <v>72.3</v>
      </c>
    </row>
    <row r="82" spans="1:2">
      <c r="A82" t="s">
        <v>230</v>
      </c>
      <c r="B82" s="18">
        <v>72.099999999999994</v>
      </c>
    </row>
    <row r="83" spans="1:2">
      <c r="A83" t="s">
        <v>231</v>
      </c>
      <c r="B83" s="18">
        <v>72</v>
      </c>
    </row>
    <row r="84" spans="1:2">
      <c r="A84" t="s">
        <v>232</v>
      </c>
      <c r="B84" s="18">
        <v>71.900000000000006</v>
      </c>
    </row>
    <row r="85" spans="1:2">
      <c r="A85" t="s">
        <v>233</v>
      </c>
      <c r="B85" s="18">
        <v>71.8</v>
      </c>
    </row>
    <row r="86" spans="1:2">
      <c r="A86" t="s">
        <v>234</v>
      </c>
      <c r="B86" s="18">
        <v>71.8</v>
      </c>
    </row>
    <row r="87" spans="1:2">
      <c r="A87" t="s">
        <v>235</v>
      </c>
      <c r="B87" s="18">
        <v>71.599999999999994</v>
      </c>
    </row>
    <row r="88" spans="1:2">
      <c r="A88" t="s">
        <v>236</v>
      </c>
      <c r="B88" s="18">
        <v>71.599999999999994</v>
      </c>
    </row>
    <row r="89" spans="1:2">
      <c r="A89" t="s">
        <v>237</v>
      </c>
      <c r="B89" s="18">
        <v>71.5</v>
      </c>
    </row>
    <row r="90" spans="1:2">
      <c r="A90" t="s">
        <v>238</v>
      </c>
      <c r="B90" s="18">
        <v>71.5</v>
      </c>
    </row>
    <row r="91" spans="1:2">
      <c r="A91" t="s">
        <v>239</v>
      </c>
      <c r="B91" s="18">
        <v>71.5</v>
      </c>
    </row>
    <row r="92" spans="1:2">
      <c r="A92" t="s">
        <v>240</v>
      </c>
      <c r="B92" s="18">
        <v>71.5</v>
      </c>
    </row>
    <row r="93" spans="1:2">
      <c r="A93" t="s">
        <v>241</v>
      </c>
      <c r="B93" s="18">
        <v>71.7</v>
      </c>
    </row>
    <row r="94" spans="1:2">
      <c r="A94" t="s">
        <v>242</v>
      </c>
      <c r="B94" s="18">
        <v>71.8</v>
      </c>
    </row>
    <row r="95" spans="1:2">
      <c r="A95" t="s">
        <v>243</v>
      </c>
      <c r="B95" s="18">
        <v>71.7</v>
      </c>
    </row>
    <row r="96" spans="1:2">
      <c r="A96" t="s">
        <v>244</v>
      </c>
      <c r="B96" s="18">
        <v>71.8</v>
      </c>
    </row>
    <row r="97" spans="1:2">
      <c r="A97" t="s">
        <v>245</v>
      </c>
      <c r="B97" s="18">
        <v>71.7</v>
      </c>
    </row>
    <row r="98" spans="1:2">
      <c r="A98" t="s">
        <v>246</v>
      </c>
      <c r="B98" s="18">
        <v>71.5</v>
      </c>
    </row>
    <row r="99" spans="1:2">
      <c r="A99" t="s">
        <v>247</v>
      </c>
      <c r="B99" s="18">
        <v>71.2</v>
      </c>
    </row>
    <row r="100" spans="1:2">
      <c r="A100" t="s">
        <v>248</v>
      </c>
      <c r="B100" s="18">
        <v>70.7</v>
      </c>
    </row>
    <row r="101" spans="1:2">
      <c r="A101" t="s">
        <v>249</v>
      </c>
      <c r="B101" s="18">
        <v>69.900000000000006</v>
      </c>
    </row>
    <row r="102" spans="1:2">
      <c r="A102" t="s">
        <v>250</v>
      </c>
      <c r="B102" s="18">
        <v>69.3</v>
      </c>
    </row>
    <row r="103" spans="1:2">
      <c r="A103" t="s">
        <v>251</v>
      </c>
      <c r="B103" s="18">
        <v>68.7</v>
      </c>
    </row>
    <row r="104" spans="1:2">
      <c r="A104" t="s">
        <v>252</v>
      </c>
      <c r="B104" s="18">
        <v>68.2</v>
      </c>
    </row>
    <row r="105" spans="1:2">
      <c r="A105" t="s">
        <v>253</v>
      </c>
      <c r="B105" s="18">
        <v>67.7</v>
      </c>
    </row>
    <row r="106" spans="1:2">
      <c r="A106" t="s">
        <v>254</v>
      </c>
      <c r="B106" s="18">
        <v>67.400000000000006</v>
      </c>
    </row>
    <row r="107" spans="1:2">
      <c r="A107" t="s">
        <v>255</v>
      </c>
      <c r="B107" s="18">
        <v>67.099999999999994</v>
      </c>
    </row>
    <row r="108" spans="1:2">
      <c r="A108" t="s">
        <v>256</v>
      </c>
      <c r="B108" s="18">
        <v>66.599999999999994</v>
      </c>
    </row>
    <row r="109" spans="1:2">
      <c r="A109" t="s">
        <v>257</v>
      </c>
      <c r="B109" s="18">
        <v>66.099999999999994</v>
      </c>
    </row>
    <row r="110" spans="1:2">
      <c r="A110" t="s">
        <v>258</v>
      </c>
      <c r="B110" s="18">
        <v>65.7</v>
      </c>
    </row>
    <row r="111" spans="1:2">
      <c r="A111" t="s">
        <v>259</v>
      </c>
      <c r="B111" s="18">
        <v>65.599999999999994</v>
      </c>
    </row>
    <row r="112" spans="1:2">
      <c r="A112" t="s">
        <v>260</v>
      </c>
      <c r="B112" s="18">
        <v>65.900000000000006</v>
      </c>
    </row>
    <row r="113" spans="1:2">
      <c r="A113" t="s">
        <v>261</v>
      </c>
      <c r="B113" s="18">
        <v>66.3</v>
      </c>
    </row>
    <row r="114" spans="1:2">
      <c r="A114" t="s">
        <v>262</v>
      </c>
      <c r="B114" s="18">
        <v>66.5</v>
      </c>
    </row>
    <row r="115" spans="1:2">
      <c r="A115" t="s">
        <v>263</v>
      </c>
      <c r="B115" s="18">
        <v>66.7</v>
      </c>
    </row>
    <row r="116" spans="1:2">
      <c r="A116" t="s">
        <v>264</v>
      </c>
      <c r="B116" s="18">
        <v>66.8</v>
      </c>
    </row>
    <row r="117" spans="1:2">
      <c r="A117" t="s">
        <v>265</v>
      </c>
      <c r="B117" s="18">
        <v>67.099999999999994</v>
      </c>
    </row>
    <row r="118" spans="1:2">
      <c r="A118" t="s">
        <v>266</v>
      </c>
      <c r="B118" s="18">
        <v>67.3</v>
      </c>
    </row>
    <row r="119" spans="1:2">
      <c r="A119" t="s">
        <v>267</v>
      </c>
      <c r="B119" s="18">
        <v>67.400000000000006</v>
      </c>
    </row>
    <row r="120" spans="1:2">
      <c r="A120" t="s">
        <v>268</v>
      </c>
      <c r="B120" s="18">
        <v>67.5</v>
      </c>
    </row>
    <row r="121" spans="1:2">
      <c r="A121" t="s">
        <v>269</v>
      </c>
      <c r="B121" s="18">
        <v>67.5</v>
      </c>
    </row>
    <row r="122" spans="1:2">
      <c r="A122" t="s">
        <v>270</v>
      </c>
      <c r="B122" s="18">
        <v>67.599999999999994</v>
      </c>
    </row>
    <row r="123" spans="1:2">
      <c r="A123" t="s">
        <v>271</v>
      </c>
      <c r="B123" s="18">
        <v>67.599999999999994</v>
      </c>
    </row>
    <row r="124" spans="1:2">
      <c r="A124" t="s">
        <v>272</v>
      </c>
      <c r="B124" s="18">
        <v>67.8</v>
      </c>
    </row>
    <row r="125" spans="1:2">
      <c r="A125" t="s">
        <v>273</v>
      </c>
      <c r="B125" s="18">
        <v>67.900000000000006</v>
      </c>
    </row>
    <row r="126" spans="1:2">
      <c r="A126" t="s">
        <v>274</v>
      </c>
      <c r="B126" s="18">
        <v>68.099999999999994</v>
      </c>
    </row>
    <row r="127" spans="1:2">
      <c r="A127" t="s">
        <v>275</v>
      </c>
      <c r="B127" s="18">
        <v>68.5</v>
      </c>
    </row>
    <row r="128" spans="1:2">
      <c r="A128" t="s">
        <v>276</v>
      </c>
      <c r="B128" s="18">
        <v>69.099999999999994</v>
      </c>
    </row>
    <row r="129" spans="1:2">
      <c r="A129" t="s">
        <v>277</v>
      </c>
      <c r="B129" s="18">
        <v>69.7</v>
      </c>
    </row>
    <row r="130" spans="1:2">
      <c r="A130" t="s">
        <v>278</v>
      </c>
      <c r="B130" s="18">
        <v>70.2</v>
      </c>
    </row>
    <row r="131" spans="1:2">
      <c r="A131" t="s">
        <v>279</v>
      </c>
      <c r="B131" s="18">
        <v>70.7</v>
      </c>
    </row>
    <row r="132" spans="1:2">
      <c r="A132" t="s">
        <v>280</v>
      </c>
      <c r="B132" s="18">
        <v>71.099999999999994</v>
      </c>
    </row>
    <row r="133" spans="1:2">
      <c r="A133" t="s">
        <v>281</v>
      </c>
      <c r="B133" s="18">
        <v>71.5</v>
      </c>
    </row>
    <row r="134" spans="1:2">
      <c r="A134" t="s">
        <v>282</v>
      </c>
      <c r="B134" s="18">
        <v>72.099999999999994</v>
      </c>
    </row>
    <row r="135" spans="1:2">
      <c r="A135" t="s">
        <v>283</v>
      </c>
      <c r="B135" s="18">
        <v>72.400000000000006</v>
      </c>
    </row>
    <row r="136" spans="1:2">
      <c r="A136" t="s">
        <v>284</v>
      </c>
      <c r="B136" s="18">
        <v>72.599999999999994</v>
      </c>
    </row>
    <row r="137" spans="1:2">
      <c r="A137" t="s">
        <v>285</v>
      </c>
      <c r="B137" s="18">
        <v>72.8</v>
      </c>
    </row>
    <row r="138" spans="1:2">
      <c r="A138" t="s">
        <v>286</v>
      </c>
      <c r="B138" s="18">
        <v>72.8</v>
      </c>
    </row>
    <row r="139" spans="1:2">
      <c r="A139" t="s">
        <v>287</v>
      </c>
      <c r="B139" s="18">
        <v>72.8</v>
      </c>
    </row>
    <row r="140" spans="1:2">
      <c r="A140" t="s">
        <v>288</v>
      </c>
      <c r="B140" s="18">
        <v>72.7</v>
      </c>
    </row>
    <row r="141" spans="1:2">
      <c r="A141" t="s">
        <v>289</v>
      </c>
      <c r="B141" s="18">
        <v>72.3</v>
      </c>
    </row>
    <row r="142" spans="1:2">
      <c r="A142" t="s">
        <v>290</v>
      </c>
      <c r="B142" s="18">
        <v>71.7</v>
      </c>
    </row>
    <row r="143" spans="1:2">
      <c r="A143" t="s">
        <v>291</v>
      </c>
      <c r="B143" s="18">
        <v>71</v>
      </c>
    </row>
    <row r="144" spans="1:2">
      <c r="A144" t="s">
        <v>292</v>
      </c>
      <c r="B144" s="18">
        <v>70.3</v>
      </c>
    </row>
    <row r="145" spans="1:2">
      <c r="A145" t="s">
        <v>293</v>
      </c>
      <c r="B145" s="18">
        <v>69.8</v>
      </c>
    </row>
    <row r="146" spans="1:2">
      <c r="A146" t="s">
        <v>294</v>
      </c>
      <c r="B146" s="18">
        <v>69.400000000000006</v>
      </c>
    </row>
    <row r="147" spans="1:2">
      <c r="A147" t="s">
        <v>295</v>
      </c>
      <c r="B147" s="18">
        <v>69.099999999999994</v>
      </c>
    </row>
    <row r="148" spans="1:2">
      <c r="A148" t="s">
        <v>296</v>
      </c>
      <c r="B148" s="18">
        <v>68.900000000000006</v>
      </c>
    </row>
    <row r="149" spans="1:2">
      <c r="A149" t="s">
        <v>297</v>
      </c>
      <c r="B149" s="18">
        <v>68.5</v>
      </c>
    </row>
    <row r="150" spans="1:2">
      <c r="A150" t="s">
        <v>298</v>
      </c>
      <c r="B150" s="18">
        <v>68.400000000000006</v>
      </c>
    </row>
    <row r="151" spans="1:2">
      <c r="A151" t="s">
        <v>299</v>
      </c>
      <c r="B151" s="18">
        <v>68.400000000000006</v>
      </c>
    </row>
    <row r="152" spans="1:2">
      <c r="A152" t="s">
        <v>300</v>
      </c>
      <c r="B152" s="18">
        <v>68.5</v>
      </c>
    </row>
    <row r="153" spans="1:2">
      <c r="A153" t="s">
        <v>301</v>
      </c>
      <c r="B153" s="18">
        <v>68.5</v>
      </c>
    </row>
    <row r="154" spans="1:2">
      <c r="A154" t="s">
        <v>302</v>
      </c>
      <c r="B154" s="18">
        <v>68.7</v>
      </c>
    </row>
    <row r="155" spans="1:2">
      <c r="A155" t="s">
        <v>303</v>
      </c>
      <c r="B155" s="18">
        <v>68.8</v>
      </c>
    </row>
    <row r="156" spans="1:2">
      <c r="A156" t="s">
        <v>304</v>
      </c>
      <c r="B156" s="18">
        <v>69</v>
      </c>
    </row>
    <row r="157" spans="1:2">
      <c r="A157" t="s">
        <v>305</v>
      </c>
      <c r="B157" s="18">
        <v>69.099999999999994</v>
      </c>
    </row>
    <row r="158" spans="1:2">
      <c r="A158" t="s">
        <v>306</v>
      </c>
      <c r="B158" s="18">
        <v>69.2</v>
      </c>
    </row>
    <row r="159" spans="1:2">
      <c r="A159" t="s">
        <v>307</v>
      </c>
      <c r="B159" s="18">
        <v>69.400000000000006</v>
      </c>
    </row>
    <row r="160" spans="1:2">
      <c r="A160" t="s">
        <v>308</v>
      </c>
      <c r="B160" s="18">
        <v>69.599999999999994</v>
      </c>
    </row>
    <row r="161" spans="1:2">
      <c r="A161" t="s">
        <v>309</v>
      </c>
      <c r="B161" s="18">
        <v>69.900000000000006</v>
      </c>
    </row>
    <row r="162" spans="1:2">
      <c r="A162" t="s">
        <v>310</v>
      </c>
      <c r="B162" s="18">
        <v>69.900000000000006</v>
      </c>
    </row>
    <row r="163" spans="1:2">
      <c r="A163" t="s">
        <v>311</v>
      </c>
      <c r="B163" s="18">
        <v>69.900000000000006</v>
      </c>
    </row>
    <row r="164" spans="1:2">
      <c r="A164" t="s">
        <v>312</v>
      </c>
      <c r="B164" s="18">
        <v>70</v>
      </c>
    </row>
    <row r="165" spans="1:2">
      <c r="A165" t="s">
        <v>313</v>
      </c>
      <c r="B165" s="18">
        <v>70.3</v>
      </c>
    </row>
    <row r="166" spans="1:2">
      <c r="A166" t="s">
        <v>314</v>
      </c>
      <c r="B166" s="18">
        <v>70.8</v>
      </c>
    </row>
    <row r="167" spans="1:2">
      <c r="A167" t="s">
        <v>315</v>
      </c>
      <c r="B167" s="18">
        <v>71</v>
      </c>
    </row>
    <row r="168" spans="1:2">
      <c r="A168" t="s">
        <v>316</v>
      </c>
      <c r="B168" s="18">
        <v>71.099999999999994</v>
      </c>
    </row>
    <row r="169" spans="1:2">
      <c r="A169" t="s">
        <v>317</v>
      </c>
      <c r="B169" s="18">
        <v>71.2</v>
      </c>
    </row>
    <row r="170" spans="1:2">
      <c r="A170" t="s">
        <v>318</v>
      </c>
      <c r="B170" s="18">
        <v>71.3</v>
      </c>
    </row>
    <row r="171" spans="1:2">
      <c r="A171" t="s">
        <v>319</v>
      </c>
      <c r="B171" s="18">
        <v>71.3</v>
      </c>
    </row>
    <row r="172" spans="1:2">
      <c r="A172" t="s">
        <v>320</v>
      </c>
      <c r="B172" s="18">
        <v>71.599999999999994</v>
      </c>
    </row>
    <row r="173" spans="1:2">
      <c r="A173" t="s">
        <v>321</v>
      </c>
      <c r="B173" s="18">
        <v>71.8</v>
      </c>
    </row>
    <row r="174" spans="1:2">
      <c r="A174" t="s">
        <v>322</v>
      </c>
      <c r="B174" s="18">
        <v>71.900000000000006</v>
      </c>
    </row>
    <row r="175" spans="1:2">
      <c r="A175" t="s">
        <v>323</v>
      </c>
      <c r="B175" s="18">
        <v>71.900000000000006</v>
      </c>
    </row>
    <row r="176" spans="1:2">
      <c r="A176" t="s">
        <v>324</v>
      </c>
      <c r="B176" s="18">
        <v>72.099999999999994</v>
      </c>
    </row>
    <row r="177" spans="1:2">
      <c r="A177" t="s">
        <v>325</v>
      </c>
      <c r="B177" s="18">
        <v>72.3</v>
      </c>
    </row>
    <row r="178" spans="1:2">
      <c r="A178" t="s">
        <v>326</v>
      </c>
      <c r="B178" s="18">
        <v>72.3</v>
      </c>
    </row>
    <row r="179" spans="1:2">
      <c r="A179" t="s">
        <v>327</v>
      </c>
      <c r="B179" s="18">
        <v>72.5</v>
      </c>
    </row>
    <row r="180" spans="1:2">
      <c r="A180" t="s">
        <v>328</v>
      </c>
      <c r="B180" s="18">
        <v>72.599999999999994</v>
      </c>
    </row>
    <row r="181" spans="1:2">
      <c r="A181" t="s">
        <v>329</v>
      </c>
      <c r="B181" s="18">
        <v>72.5</v>
      </c>
    </row>
    <row r="182" spans="1:2">
      <c r="A182" t="s">
        <v>330</v>
      </c>
      <c r="B182" s="18">
        <v>72.599999999999994</v>
      </c>
    </row>
    <row r="183" spans="1:2">
      <c r="A183" t="s">
        <v>331</v>
      </c>
      <c r="B183" s="18">
        <v>72.7</v>
      </c>
    </row>
    <row r="184" spans="1:2">
      <c r="A184" t="s">
        <v>332</v>
      </c>
      <c r="B184" s="18">
        <v>72.5</v>
      </c>
    </row>
    <row r="185" spans="1:2">
      <c r="A185" t="s">
        <v>333</v>
      </c>
      <c r="B185" s="18">
        <v>72.599999999999994</v>
      </c>
    </row>
    <row r="186" spans="1:2">
      <c r="A186" t="s">
        <v>334</v>
      </c>
      <c r="B186" s="18">
        <v>72.5</v>
      </c>
    </row>
    <row r="187" spans="1:2">
      <c r="A187" t="s">
        <v>335</v>
      </c>
      <c r="B187" s="18">
        <v>72.7</v>
      </c>
    </row>
    <row r="188" spans="1:2">
      <c r="A188" t="s">
        <v>336</v>
      </c>
      <c r="B188" s="18">
        <v>72.599999999999994</v>
      </c>
    </row>
    <row r="189" spans="1:2">
      <c r="A189" t="s">
        <v>337</v>
      </c>
      <c r="B189" s="18">
        <v>72.900000000000006</v>
      </c>
    </row>
    <row r="190" spans="1:2">
      <c r="A190" t="s">
        <v>338</v>
      </c>
      <c r="B190" s="18">
        <v>72.7</v>
      </c>
    </row>
    <row r="191" spans="1:2">
      <c r="A191" t="s">
        <v>339</v>
      </c>
      <c r="B191" s="18">
        <v>72.900000000000006</v>
      </c>
    </row>
    <row r="192" spans="1:2">
      <c r="A192" t="s">
        <v>340</v>
      </c>
      <c r="B192" s="18">
        <v>72.8</v>
      </c>
    </row>
    <row r="193" spans="1:2">
      <c r="A193" t="s">
        <v>341</v>
      </c>
      <c r="B193" s="18">
        <v>72.8</v>
      </c>
    </row>
    <row r="194" spans="1:2">
      <c r="A194" t="s">
        <v>342</v>
      </c>
      <c r="B194" s="18">
        <v>73</v>
      </c>
    </row>
    <row r="195" spans="1:2">
      <c r="A195" t="s">
        <v>343</v>
      </c>
      <c r="B195" s="18">
        <v>72.900000000000006</v>
      </c>
    </row>
    <row r="196" spans="1:2">
      <c r="A196" t="s">
        <v>344</v>
      </c>
      <c r="B196" s="18">
        <v>72.900000000000006</v>
      </c>
    </row>
    <row r="197" spans="1:2">
      <c r="A197" t="s">
        <v>345</v>
      </c>
      <c r="B197" s="18">
        <v>73</v>
      </c>
    </row>
    <row r="198" spans="1:2">
      <c r="A198" t="s">
        <v>346</v>
      </c>
      <c r="B198" s="18">
        <v>73.099999999999994</v>
      </c>
    </row>
    <row r="199" spans="1:2">
      <c r="A199" t="s">
        <v>347</v>
      </c>
      <c r="B199" s="18">
        <v>72.900000000000006</v>
      </c>
    </row>
    <row r="200" spans="1:2">
      <c r="A200" t="s">
        <v>348</v>
      </c>
      <c r="B200" s="18">
        <v>73</v>
      </c>
    </row>
    <row r="201" spans="1:2">
      <c r="A201" t="s">
        <v>349</v>
      </c>
      <c r="B201" s="18">
        <v>72.7</v>
      </c>
    </row>
    <row r="202" spans="1:2">
      <c r="A202" t="s">
        <v>350</v>
      </c>
      <c r="B202" s="18">
        <v>72.900000000000006</v>
      </c>
    </row>
    <row r="203" spans="1:2">
      <c r="A203" t="s">
        <v>351</v>
      </c>
      <c r="B203" s="18">
        <v>72.8</v>
      </c>
    </row>
    <row r="204" spans="1:2">
      <c r="A204" t="s">
        <v>352</v>
      </c>
      <c r="B204" s="18">
        <v>72.8</v>
      </c>
    </row>
    <row r="205" spans="1:2">
      <c r="A205" t="s">
        <v>353</v>
      </c>
      <c r="B205" s="18">
        <v>72.7</v>
      </c>
    </row>
    <row r="206" spans="1:2">
      <c r="A206" t="s">
        <v>354</v>
      </c>
      <c r="B206" s="18">
        <v>72.5</v>
      </c>
    </row>
    <row r="207" spans="1:2">
      <c r="A207" t="s">
        <v>355</v>
      </c>
      <c r="B207" s="18">
        <v>72.7</v>
      </c>
    </row>
    <row r="208" spans="1:2">
      <c r="A208" t="s">
        <v>356</v>
      </c>
      <c r="B208" s="18">
        <v>72.7</v>
      </c>
    </row>
    <row r="209" spans="1:2">
      <c r="A209" t="s">
        <v>357</v>
      </c>
      <c r="B209" s="18">
        <v>72.900000000000006</v>
      </c>
    </row>
    <row r="210" spans="1:2">
      <c r="A210" t="s">
        <v>358</v>
      </c>
      <c r="B210" s="18">
        <v>73</v>
      </c>
    </row>
    <row r="211" spans="1:2">
      <c r="A211" t="s">
        <v>359</v>
      </c>
      <c r="B211" s="18">
        <v>72.900000000000006</v>
      </c>
    </row>
    <row r="212" spans="1:2">
      <c r="A212" t="s">
        <v>360</v>
      </c>
      <c r="B212" s="18">
        <v>72.400000000000006</v>
      </c>
    </row>
    <row r="213" spans="1:2">
      <c r="A213" t="s">
        <v>361</v>
      </c>
      <c r="B213" s="18">
        <v>72.2</v>
      </c>
    </row>
    <row r="214" spans="1:2">
      <c r="A214" t="s">
        <v>362</v>
      </c>
      <c r="B214" s="18">
        <v>71.7</v>
      </c>
    </row>
    <row r="215" spans="1:2">
      <c r="A215" t="s">
        <v>363</v>
      </c>
      <c r="B215" s="18">
        <v>70.8</v>
      </c>
    </row>
    <row r="216" spans="1:2">
      <c r="A216" t="s">
        <v>364</v>
      </c>
      <c r="B216" s="18">
        <v>70.599999999999994</v>
      </c>
    </row>
    <row r="217" spans="1:2">
      <c r="A217" t="s">
        <v>365</v>
      </c>
      <c r="B217" s="18">
        <v>70.599999999999994</v>
      </c>
    </row>
    <row r="218" spans="1:2">
      <c r="A218" t="s">
        <v>366</v>
      </c>
      <c r="B218" s="18">
        <v>70.2</v>
      </c>
    </row>
    <row r="219" spans="1:2">
      <c r="A219" t="s">
        <v>367</v>
      </c>
      <c r="B219" s="18">
        <v>70.400000000000006</v>
      </c>
    </row>
    <row r="220" spans="1:2">
      <c r="A220" t="s">
        <v>368</v>
      </c>
      <c r="B220" s="18">
        <v>70.7</v>
      </c>
    </row>
    <row r="221" spans="1:2">
      <c r="A221" t="s">
        <v>369</v>
      </c>
      <c r="B221" s="18">
        <v>70.400000000000006</v>
      </c>
    </row>
    <row r="222" spans="1:2">
      <c r="A222" t="s">
        <v>370</v>
      </c>
      <c r="B222" s="18">
        <v>70.5</v>
      </c>
    </row>
    <row r="223" spans="1:2">
      <c r="A223" t="s">
        <v>52</v>
      </c>
      <c r="B223" s="18">
        <v>70.5</v>
      </c>
    </row>
    <row r="224" spans="1:2">
      <c r="A224" t="s">
        <v>53</v>
      </c>
      <c r="B224" s="18">
        <v>70.099999999999994</v>
      </c>
    </row>
    <row r="225" spans="1:2">
      <c r="A225" t="s">
        <v>54</v>
      </c>
      <c r="B225" s="18">
        <v>70.2</v>
      </c>
    </row>
    <row r="226" spans="1:2">
      <c r="A226" t="s">
        <v>55</v>
      </c>
      <c r="B226" s="18">
        <v>70.5</v>
      </c>
    </row>
    <row r="227" spans="1:2">
      <c r="A227" t="s">
        <v>56</v>
      </c>
      <c r="B227" s="18">
        <v>70.900000000000006</v>
      </c>
    </row>
    <row r="228" spans="1:2">
      <c r="A228" t="s">
        <v>57</v>
      </c>
      <c r="B228" s="18">
        <v>71.099999999999994</v>
      </c>
    </row>
    <row r="229" spans="1:2">
      <c r="A229" t="s">
        <v>58</v>
      </c>
      <c r="B229" s="18">
        <v>71.400000000000006</v>
      </c>
    </row>
    <row r="230" spans="1:2">
      <c r="A230" t="s">
        <v>59</v>
      </c>
      <c r="B230" s="18">
        <v>71.099999999999994</v>
      </c>
    </row>
    <row r="231" spans="1:2">
      <c r="A231" t="s">
        <v>60</v>
      </c>
      <c r="B231" s="18">
        <v>71.3</v>
      </c>
    </row>
    <row r="232" spans="1:2">
      <c r="A232" t="s">
        <v>61</v>
      </c>
      <c r="B232" s="18">
        <v>71.599999999999994</v>
      </c>
    </row>
    <row r="233" spans="1:2">
      <c r="A233" t="s">
        <v>62</v>
      </c>
      <c r="B233" s="18">
        <v>71.900000000000006</v>
      </c>
    </row>
    <row r="234" spans="1:2">
      <c r="A234" t="s">
        <v>63</v>
      </c>
      <c r="B234" s="18">
        <v>72.400000000000006</v>
      </c>
    </row>
    <row r="235" spans="1:2">
      <c r="A235" t="s">
        <v>64</v>
      </c>
      <c r="B235" s="18">
        <v>72.7</v>
      </c>
    </row>
    <row r="236" spans="1:2">
      <c r="A236" t="s">
        <v>65</v>
      </c>
      <c r="B236" s="18">
        <v>72.900000000000006</v>
      </c>
    </row>
    <row r="237" spans="1:2">
      <c r="A237" t="s">
        <v>66</v>
      </c>
      <c r="B237" s="18">
        <v>73.099999999999994</v>
      </c>
    </row>
    <row r="238" spans="1:2">
      <c r="A238" t="s">
        <v>67</v>
      </c>
      <c r="B238" s="18">
        <v>73.3</v>
      </c>
    </row>
    <row r="239" spans="1:2">
      <c r="A239" t="s">
        <v>68</v>
      </c>
      <c r="B239" s="18">
        <v>73.3</v>
      </c>
    </row>
    <row r="240" spans="1:2">
      <c r="A240" t="s">
        <v>69</v>
      </c>
      <c r="B240" s="18">
        <v>73.599999999999994</v>
      </c>
    </row>
    <row r="241" spans="1:2">
      <c r="A241" t="s">
        <v>70</v>
      </c>
      <c r="B241" s="18">
        <v>74</v>
      </c>
    </row>
    <row r="242" spans="1:2">
      <c r="A242" t="s">
        <v>71</v>
      </c>
      <c r="B242" s="18">
        <v>74</v>
      </c>
    </row>
    <row r="243" spans="1:2">
      <c r="A243" t="s">
        <v>72</v>
      </c>
      <c r="B243" s="18">
        <v>74.2</v>
      </c>
    </row>
    <row r="244" spans="1:2">
      <c r="A244" t="s">
        <v>73</v>
      </c>
      <c r="B244" s="18">
        <v>74.3</v>
      </c>
    </row>
    <row r="245" spans="1:2">
      <c r="A245" t="s">
        <v>74</v>
      </c>
      <c r="B245" s="18">
        <v>74.400000000000006</v>
      </c>
    </row>
    <row r="246" spans="1:2">
      <c r="A246" t="s">
        <v>75</v>
      </c>
      <c r="B246" s="18">
        <v>74.599999999999994</v>
      </c>
    </row>
    <row r="247" spans="1:2">
      <c r="A247" t="s">
        <v>76</v>
      </c>
      <c r="B247" s="18">
        <v>74.900000000000006</v>
      </c>
    </row>
    <row r="248" spans="1:2">
      <c r="A248" t="s">
        <v>77</v>
      </c>
      <c r="B248" s="18">
        <v>74.8</v>
      </c>
    </row>
    <row r="249" spans="1:2">
      <c r="A249" t="s">
        <v>78</v>
      </c>
      <c r="B249" s="18">
        <v>74.900000000000006</v>
      </c>
    </row>
    <row r="250" spans="1:2">
      <c r="A250" t="s">
        <v>79</v>
      </c>
      <c r="B250" s="18">
        <v>75.3</v>
      </c>
    </row>
    <row r="251" spans="1:2">
      <c r="A251" t="s">
        <v>80</v>
      </c>
      <c r="B251" s="18">
        <v>75.3</v>
      </c>
    </row>
    <row r="252" spans="1:2">
      <c r="A252" t="s">
        <v>81</v>
      </c>
      <c r="B252" s="18">
        <v>75.3</v>
      </c>
    </row>
    <row r="253" spans="1:2">
      <c r="A253" t="s">
        <v>82</v>
      </c>
      <c r="B253" s="18">
        <v>75.5</v>
      </c>
    </row>
    <row r="254" spans="1:2">
      <c r="A254" t="s">
        <v>83</v>
      </c>
      <c r="B254" s="18">
        <v>75.7</v>
      </c>
    </row>
    <row r="255" spans="1:2">
      <c r="A255" t="s">
        <v>84</v>
      </c>
      <c r="B255" s="18">
        <v>75.8</v>
      </c>
    </row>
    <row r="256" spans="1:2">
      <c r="A256" t="s">
        <v>85</v>
      </c>
      <c r="B256" s="18">
        <v>75.7</v>
      </c>
    </row>
    <row r="257" spans="1:2">
      <c r="A257" t="s">
        <v>86</v>
      </c>
      <c r="B257" s="18">
        <v>76.099999999999994</v>
      </c>
    </row>
    <row r="258" spans="1:2">
      <c r="A258" t="s">
        <v>87</v>
      </c>
      <c r="B258" s="18">
        <v>75.900000000000006</v>
      </c>
    </row>
    <row r="259" spans="1:2">
      <c r="A259" t="s">
        <v>88</v>
      </c>
      <c r="B259" s="18">
        <v>75.3</v>
      </c>
    </row>
    <row r="260" spans="1:2">
      <c r="A260" t="s">
        <v>89</v>
      </c>
      <c r="B260" s="18">
        <v>74.5</v>
      </c>
    </row>
    <row r="261" spans="1:2">
      <c r="A261" t="s">
        <v>90</v>
      </c>
      <c r="B261" s="18">
        <v>74.2</v>
      </c>
    </row>
    <row r="262" spans="1:2">
      <c r="A262" t="s">
        <v>91</v>
      </c>
      <c r="B262" s="18">
        <v>74.2</v>
      </c>
    </row>
    <row r="263" spans="1:2">
      <c r="A263" t="s">
        <v>92</v>
      </c>
      <c r="B263" s="18">
        <v>74.599999999999994</v>
      </c>
    </row>
    <row r="264" spans="1:2">
      <c r="A264" t="s">
        <v>93</v>
      </c>
      <c r="B264" s="18">
        <v>74.900000000000006</v>
      </c>
    </row>
    <row r="265" spans="1:2">
      <c r="A265" t="s">
        <v>94</v>
      </c>
      <c r="B265" s="18">
        <v>75</v>
      </c>
    </row>
    <row r="266" spans="1:2">
      <c r="A266" t="s">
        <v>95</v>
      </c>
      <c r="B266" s="18">
        <v>75.099999999999994</v>
      </c>
    </row>
    <row r="267" spans="1:2">
      <c r="A267" t="s">
        <v>96</v>
      </c>
      <c r="B267" s="18">
        <v>75</v>
      </c>
    </row>
    <row r="268" spans="1:2">
      <c r="A268" t="s">
        <v>371</v>
      </c>
      <c r="B268" s="18">
        <v>75</v>
      </c>
    </row>
    <row r="269" spans="1:2">
      <c r="A269" t="s">
        <v>372</v>
      </c>
      <c r="B269" s="18">
        <v>75.2</v>
      </c>
    </row>
    <row r="270" spans="1:2">
      <c r="A270" t="s">
        <v>373</v>
      </c>
      <c r="B270" s="18">
        <v>75.3</v>
      </c>
    </row>
    <row r="271" spans="1:2">
      <c r="A271" t="s">
        <v>374</v>
      </c>
      <c r="B271" s="18">
        <v>75.2</v>
      </c>
    </row>
    <row r="272" spans="1:2">
      <c r="A272" t="s">
        <v>375</v>
      </c>
      <c r="B272" s="18">
        <v>74.8</v>
      </c>
    </row>
    <row r="273" spans="1:2">
      <c r="A273" t="s">
        <v>376</v>
      </c>
      <c r="B273" s="18">
        <v>75</v>
      </c>
    </row>
    <row r="274" spans="1:2">
      <c r="A274" t="s">
        <v>377</v>
      </c>
      <c r="B274" s="18">
        <v>74.5</v>
      </c>
    </row>
    <row r="275" spans="1:2">
      <c r="A275" t="s">
        <v>378</v>
      </c>
      <c r="B275" s="18">
        <v>74.5</v>
      </c>
    </row>
    <row r="276" spans="1:2">
      <c r="A276" t="s">
        <v>379</v>
      </c>
      <c r="B276" s="18">
        <v>74.8</v>
      </c>
    </row>
    <row r="277" spans="1:2">
      <c r="A277" t="s">
        <v>380</v>
      </c>
      <c r="B277" s="18">
        <v>72.2</v>
      </c>
    </row>
    <row r="278" spans="1:2">
      <c r="A278" t="s">
        <v>381</v>
      </c>
      <c r="B278" s="18">
        <v>72.099999999999994</v>
      </c>
    </row>
    <row r="279" spans="1:2">
      <c r="A279" t="s">
        <v>382</v>
      </c>
      <c r="B279" s="18">
        <v>72</v>
      </c>
    </row>
    <row r="280" spans="1:2">
      <c r="A280" t="s">
        <v>383</v>
      </c>
      <c r="B280" s="18">
        <v>72</v>
      </c>
    </row>
    <row r="281" spans="1:2">
      <c r="A281" t="s">
        <v>384</v>
      </c>
      <c r="B281" s="18">
        <v>71.900000000000006</v>
      </c>
    </row>
    <row r="282" spans="1:2">
      <c r="A282" t="s">
        <v>385</v>
      </c>
      <c r="B282" s="18">
        <v>71.8</v>
      </c>
    </row>
    <row r="283" spans="1:2">
      <c r="A283" t="s">
        <v>386</v>
      </c>
      <c r="B283" s="18">
        <v>71.7</v>
      </c>
    </row>
    <row r="284" spans="1:2">
      <c r="A284" t="s">
        <v>387</v>
      </c>
      <c r="B284" s="18">
        <v>71.599999999999994</v>
      </c>
    </row>
    <row r="285" spans="1:2">
      <c r="A285" t="s">
        <v>388</v>
      </c>
      <c r="B285" s="18">
        <v>71.5</v>
      </c>
    </row>
    <row r="286" spans="1:2">
      <c r="A286" t="s">
        <v>389</v>
      </c>
      <c r="B286" s="18">
        <v>71.5</v>
      </c>
    </row>
    <row r="287" spans="1:2">
      <c r="A287" t="s">
        <v>390</v>
      </c>
      <c r="B287" s="18">
        <v>71.5</v>
      </c>
    </row>
    <row r="288" spans="1:2">
      <c r="A288" t="s">
        <v>391</v>
      </c>
      <c r="B288" s="18">
        <v>71.599999999999994</v>
      </c>
    </row>
    <row r="289" spans="1:2">
      <c r="A289" t="s">
        <v>392</v>
      </c>
      <c r="B289" s="18">
        <v>71.8</v>
      </c>
    </row>
    <row r="290" spans="1:2">
      <c r="A290" t="s">
        <v>393</v>
      </c>
      <c r="B290" s="18">
        <v>71.900000000000006</v>
      </c>
    </row>
    <row r="291" spans="1:2">
      <c r="A291" t="s">
        <v>394</v>
      </c>
      <c r="B291" s="18">
        <v>71.900000000000006</v>
      </c>
    </row>
    <row r="292" spans="1:2">
      <c r="A292" t="s">
        <v>395</v>
      </c>
      <c r="B292" s="18">
        <v>71.900000000000006</v>
      </c>
    </row>
    <row r="293" spans="1:2">
      <c r="A293" t="s">
        <v>396</v>
      </c>
      <c r="B293" s="18">
        <v>71.900000000000006</v>
      </c>
    </row>
    <row r="294" spans="1:2">
      <c r="A294" t="s">
        <v>397</v>
      </c>
      <c r="B294" s="18">
        <v>71.900000000000006</v>
      </c>
    </row>
    <row r="295" spans="1:2">
      <c r="A295" t="s">
        <v>398</v>
      </c>
      <c r="B295" s="18">
        <v>72</v>
      </c>
    </row>
    <row r="296" spans="1:2">
      <c r="A296" t="s">
        <v>399</v>
      </c>
      <c r="B296" s="18">
        <v>72</v>
      </c>
    </row>
    <row r="297" spans="1:2">
      <c r="A297" t="s">
        <v>400</v>
      </c>
      <c r="B297" s="18">
        <v>72.099999999999994</v>
      </c>
    </row>
    <row r="298" spans="1:2">
      <c r="A298" t="s">
        <v>401</v>
      </c>
      <c r="B298" s="18">
        <v>72.2</v>
      </c>
    </row>
    <row r="299" spans="1:2">
      <c r="A299" t="s">
        <v>402</v>
      </c>
      <c r="B299" s="18">
        <v>72.400000000000006</v>
      </c>
    </row>
    <row r="300" spans="1:2">
      <c r="A300" t="s">
        <v>403</v>
      </c>
      <c r="B300" s="18">
        <v>72.599999999999994</v>
      </c>
    </row>
    <row r="301" spans="1:2">
      <c r="A301" t="s">
        <v>404</v>
      </c>
      <c r="B301" s="18">
        <v>72.8</v>
      </c>
    </row>
    <row r="302" spans="1:2">
      <c r="A302" t="s">
        <v>405</v>
      </c>
      <c r="B302" s="18">
        <v>72.900000000000006</v>
      </c>
    </row>
    <row r="303" spans="1:2">
      <c r="A303" t="s">
        <v>406</v>
      </c>
      <c r="B303" s="18">
        <v>73</v>
      </c>
    </row>
    <row r="304" spans="1:2">
      <c r="A304" t="s">
        <v>407</v>
      </c>
      <c r="B304" s="18">
        <v>73</v>
      </c>
    </row>
    <row r="305" spans="1:2">
      <c r="A305" t="s">
        <v>408</v>
      </c>
      <c r="B305" s="18">
        <v>72.900000000000006</v>
      </c>
    </row>
    <row r="306" spans="1:2">
      <c r="A306" t="s">
        <v>409</v>
      </c>
      <c r="B306" s="18">
        <v>72.900000000000006</v>
      </c>
    </row>
    <row r="307" spans="1:2">
      <c r="A307" t="s">
        <v>410</v>
      </c>
      <c r="B307" s="18">
        <v>72.900000000000006</v>
      </c>
    </row>
    <row r="308" spans="1:2">
      <c r="A308" t="s">
        <v>411</v>
      </c>
      <c r="B308" s="18">
        <v>72.900000000000006</v>
      </c>
    </row>
    <row r="309" spans="1:2">
      <c r="A309" t="s">
        <v>412</v>
      </c>
      <c r="B309" s="18">
        <v>73</v>
      </c>
    </row>
    <row r="310" spans="1:2">
      <c r="A310" t="s">
        <v>413</v>
      </c>
      <c r="B310" s="18">
        <v>73</v>
      </c>
    </row>
    <row r="311" spans="1:2">
      <c r="A311" t="s">
        <v>414</v>
      </c>
      <c r="B311" s="18">
        <v>73</v>
      </c>
    </row>
    <row r="312" spans="1:2">
      <c r="A312" t="s">
        <v>415</v>
      </c>
      <c r="B312" s="18">
        <v>73</v>
      </c>
    </row>
    <row r="313" spans="1:2">
      <c r="A313" t="s">
        <v>416</v>
      </c>
      <c r="B313" s="18">
        <v>72.900000000000006</v>
      </c>
    </row>
    <row r="314" spans="1:2">
      <c r="A314" t="s">
        <v>417</v>
      </c>
      <c r="B314" s="18">
        <v>72.900000000000006</v>
      </c>
    </row>
    <row r="315" spans="1:2">
      <c r="A315" t="s">
        <v>418</v>
      </c>
      <c r="B315" s="18">
        <v>72.900000000000006</v>
      </c>
    </row>
    <row r="316" spans="1:2">
      <c r="A316" t="s">
        <v>419</v>
      </c>
      <c r="B316" s="18">
        <v>73</v>
      </c>
    </row>
    <row r="317" spans="1:2">
      <c r="A317" t="s">
        <v>420</v>
      </c>
      <c r="B317" s="18">
        <v>73</v>
      </c>
    </row>
    <row r="318" spans="1:2">
      <c r="A318" t="s">
        <v>421</v>
      </c>
      <c r="B318" s="18">
        <v>73.099999999999994</v>
      </c>
    </row>
    <row r="319" spans="1:2">
      <c r="A319" t="s">
        <v>422</v>
      </c>
      <c r="B319" s="18">
        <v>73.099999999999994</v>
      </c>
    </row>
    <row r="320" spans="1:2">
      <c r="A320" t="s">
        <v>423</v>
      </c>
      <c r="B320" s="18">
        <v>73.099999999999994</v>
      </c>
    </row>
    <row r="321" spans="1:2">
      <c r="A321" t="s">
        <v>424</v>
      </c>
      <c r="B321" s="18">
        <v>73.099999999999994</v>
      </c>
    </row>
    <row r="322" spans="1:2">
      <c r="A322" t="s">
        <v>425</v>
      </c>
      <c r="B322" s="18">
        <v>73.099999999999994</v>
      </c>
    </row>
    <row r="323" spans="1:2">
      <c r="A323" t="s">
        <v>426</v>
      </c>
      <c r="B323" s="18">
        <v>73</v>
      </c>
    </row>
    <row r="324" spans="1:2">
      <c r="A324" t="s">
        <v>427</v>
      </c>
      <c r="B324" s="18">
        <v>72.900000000000006</v>
      </c>
    </row>
    <row r="325" spans="1:2">
      <c r="A325" t="s">
        <v>428</v>
      </c>
      <c r="B325" s="18">
        <v>72.900000000000006</v>
      </c>
    </row>
    <row r="326" spans="1:2">
      <c r="A326" t="s">
        <v>429</v>
      </c>
      <c r="B326" s="18">
        <v>72.8</v>
      </c>
    </row>
    <row r="327" spans="1:2">
      <c r="A327" t="s">
        <v>430</v>
      </c>
      <c r="B327" s="18">
        <v>72.7</v>
      </c>
    </row>
    <row r="328" spans="1:2">
      <c r="A328" t="s">
        <v>431</v>
      </c>
      <c r="B328" s="18">
        <v>72.7</v>
      </c>
    </row>
    <row r="329" spans="1:2">
      <c r="A329" t="s">
        <v>432</v>
      </c>
      <c r="B329" s="18">
        <v>72.7</v>
      </c>
    </row>
    <row r="330" spans="1:2">
      <c r="A330" t="s">
        <v>433</v>
      </c>
      <c r="B330" s="18">
        <v>72.599999999999994</v>
      </c>
    </row>
    <row r="331" spans="1:2">
      <c r="A331" t="s">
        <v>434</v>
      </c>
      <c r="B331" s="18">
        <v>72.599999999999994</v>
      </c>
    </row>
    <row r="332" spans="1:2">
      <c r="A332" t="s">
        <v>435</v>
      </c>
      <c r="B332" s="18">
        <v>72.5</v>
      </c>
    </row>
    <row r="333" spans="1:2">
      <c r="A333" t="s">
        <v>436</v>
      </c>
      <c r="B333" s="18">
        <v>72.400000000000006</v>
      </c>
    </row>
    <row r="334" spans="1:2">
      <c r="A334" t="s">
        <v>437</v>
      </c>
      <c r="B334" s="18">
        <v>72.3</v>
      </c>
    </row>
    <row r="335" spans="1:2">
      <c r="A335" t="s">
        <v>438</v>
      </c>
      <c r="B335" s="18">
        <v>72.3</v>
      </c>
    </row>
    <row r="336" spans="1:2">
      <c r="A336" t="s">
        <v>439</v>
      </c>
      <c r="B336" s="18">
        <v>72.2</v>
      </c>
    </row>
    <row r="337" spans="1:2">
      <c r="A337" t="s">
        <v>440</v>
      </c>
      <c r="B337" s="18">
        <v>72.099999999999994</v>
      </c>
    </row>
    <row r="338" spans="1:2">
      <c r="A338" t="s">
        <v>441</v>
      </c>
      <c r="B338" s="18">
        <v>72</v>
      </c>
    </row>
    <row r="339" spans="1:2">
      <c r="A339" t="s">
        <v>442</v>
      </c>
      <c r="B339" s="18">
        <v>72</v>
      </c>
    </row>
    <row r="340" spans="1:2">
      <c r="A340" t="s">
        <v>443</v>
      </c>
      <c r="B340" s="18">
        <v>72</v>
      </c>
    </row>
    <row r="341" spans="1:2">
      <c r="A341" t="s">
        <v>444</v>
      </c>
      <c r="B341" s="18">
        <v>71.900000000000006</v>
      </c>
    </row>
    <row r="342" spans="1:2">
      <c r="A342" t="s">
        <v>445</v>
      </c>
      <c r="B342" s="18">
        <v>71.900000000000006</v>
      </c>
    </row>
    <row r="343" spans="1:2">
      <c r="A343" t="s">
        <v>446</v>
      </c>
      <c r="B343" s="18">
        <v>71.900000000000006</v>
      </c>
    </row>
    <row r="344" spans="1:2">
      <c r="A344" t="s">
        <v>447</v>
      </c>
      <c r="B344" s="18">
        <v>71.8</v>
      </c>
    </row>
    <row r="345" spans="1:2">
      <c r="A345" t="s">
        <v>448</v>
      </c>
      <c r="B345" s="18">
        <v>71.8</v>
      </c>
    </row>
    <row r="346" spans="1:2">
      <c r="A346" t="s">
        <v>449</v>
      </c>
      <c r="B346" s="18">
        <v>71.8</v>
      </c>
    </row>
    <row r="347" spans="1:2">
      <c r="A347" t="s">
        <v>450</v>
      </c>
      <c r="B347" s="18">
        <v>71.8</v>
      </c>
    </row>
    <row r="348" spans="1:2">
      <c r="A348" t="s">
        <v>451</v>
      </c>
      <c r="B348" s="18">
        <v>71.8</v>
      </c>
    </row>
    <row r="349" spans="1:2">
      <c r="A349" t="s">
        <v>452</v>
      </c>
      <c r="B349" s="18">
        <v>71.8</v>
      </c>
    </row>
    <row r="350" spans="1:2">
      <c r="A350" t="s">
        <v>453</v>
      </c>
      <c r="B350" s="18">
        <v>71.7</v>
      </c>
    </row>
    <row r="351" spans="1:2">
      <c r="A351" t="s">
        <v>454</v>
      </c>
      <c r="B351" s="18">
        <v>71.7</v>
      </c>
    </row>
    <row r="352" spans="1:2">
      <c r="A352" t="s">
        <v>455</v>
      </c>
      <c r="B352" s="18">
        <v>71.599999999999994</v>
      </c>
    </row>
    <row r="353" spans="1:2">
      <c r="A353" t="s">
        <v>456</v>
      </c>
      <c r="B353" s="18">
        <v>71.599999999999994</v>
      </c>
    </row>
    <row r="354" spans="1:2">
      <c r="A354" t="s">
        <v>457</v>
      </c>
      <c r="B354" s="18">
        <v>71.599999999999994</v>
      </c>
    </row>
    <row r="355" spans="1:2">
      <c r="A355" t="s">
        <v>458</v>
      </c>
      <c r="B355" s="18">
        <v>71.599999999999994</v>
      </c>
    </row>
    <row r="356" spans="1:2">
      <c r="A356" t="s">
        <v>459</v>
      </c>
      <c r="B356" s="18">
        <v>71.599999999999994</v>
      </c>
    </row>
    <row r="357" spans="1:2">
      <c r="A357" t="s">
        <v>460</v>
      </c>
      <c r="B357" s="18">
        <v>71.5</v>
      </c>
    </row>
    <row r="358" spans="1:2">
      <c r="A358" t="s">
        <v>461</v>
      </c>
      <c r="B358" s="18">
        <v>71.5</v>
      </c>
    </row>
    <row r="359" spans="1:2">
      <c r="A359" t="s">
        <v>462</v>
      </c>
      <c r="B359" s="18">
        <v>71.5</v>
      </c>
    </row>
    <row r="360" spans="1:2">
      <c r="A360" t="s">
        <v>463</v>
      </c>
      <c r="B360" s="18">
        <v>71.5</v>
      </c>
    </row>
    <row r="361" spans="1:2">
      <c r="A361" t="s">
        <v>464</v>
      </c>
      <c r="B361" s="18">
        <v>71.5</v>
      </c>
    </row>
    <row r="362" spans="1:2">
      <c r="A362" t="s">
        <v>465</v>
      </c>
      <c r="B362" s="18">
        <v>71.5</v>
      </c>
    </row>
    <row r="363" spans="1:2">
      <c r="A363" t="s">
        <v>466</v>
      </c>
      <c r="B363" s="18">
        <v>71.5</v>
      </c>
    </row>
    <row r="364" spans="1:2">
      <c r="A364" t="s">
        <v>467</v>
      </c>
      <c r="B364" s="18">
        <v>71.5</v>
      </c>
    </row>
    <row r="365" spans="1:2">
      <c r="A365" t="s">
        <v>468</v>
      </c>
      <c r="B365" s="18">
        <v>71.5</v>
      </c>
    </row>
    <row r="366" spans="1:2">
      <c r="A366" t="s">
        <v>469</v>
      </c>
      <c r="B366" s="18">
        <v>71.5</v>
      </c>
    </row>
    <row r="367" spans="1:2">
      <c r="A367" t="s">
        <v>470</v>
      </c>
      <c r="B367" s="18">
        <v>71.5</v>
      </c>
    </row>
    <row r="368" spans="1:2">
      <c r="A368" t="s">
        <v>471</v>
      </c>
      <c r="B368" s="18">
        <v>71.599999999999994</v>
      </c>
    </row>
    <row r="369" spans="1:2">
      <c r="A369" t="s">
        <v>472</v>
      </c>
      <c r="B369" s="18">
        <v>71.599999999999994</v>
      </c>
    </row>
    <row r="370" spans="1:2">
      <c r="A370" t="s">
        <v>473</v>
      </c>
      <c r="B370" s="18">
        <v>71.7</v>
      </c>
    </row>
    <row r="371" spans="1:2">
      <c r="A371" t="s">
        <v>474</v>
      </c>
      <c r="B371" s="18">
        <v>71.8</v>
      </c>
    </row>
    <row r="372" spans="1:2">
      <c r="A372" t="s">
        <v>475</v>
      </c>
      <c r="B372" s="18">
        <v>71.8</v>
      </c>
    </row>
    <row r="373" spans="1:2">
      <c r="A373" t="s">
        <v>476</v>
      </c>
      <c r="B373" s="18">
        <v>71.8</v>
      </c>
    </row>
    <row r="374" spans="1:2">
      <c r="A374" t="s">
        <v>477</v>
      </c>
      <c r="B374" s="18">
        <v>71.7</v>
      </c>
    </row>
    <row r="375" spans="1:2">
      <c r="A375" t="s">
        <v>478</v>
      </c>
      <c r="B375" s="18">
        <v>71.7</v>
      </c>
    </row>
    <row r="376" spans="1:2">
      <c r="A376" t="s">
        <v>479</v>
      </c>
      <c r="B376" s="18">
        <v>71.7</v>
      </c>
    </row>
    <row r="377" spans="1:2">
      <c r="A377" t="s">
        <v>480</v>
      </c>
      <c r="B377" s="18">
        <v>71.8</v>
      </c>
    </row>
    <row r="378" spans="1:2">
      <c r="A378" t="s">
        <v>481</v>
      </c>
      <c r="B378" s="18">
        <v>71.8</v>
      </c>
    </row>
    <row r="379" spans="1:2">
      <c r="A379" t="s">
        <v>482</v>
      </c>
      <c r="B379" s="18">
        <v>71.8</v>
      </c>
    </row>
    <row r="380" spans="1:2">
      <c r="A380" t="s">
        <v>483</v>
      </c>
      <c r="B380" s="18">
        <v>71.8</v>
      </c>
    </row>
    <row r="381" spans="1:2">
      <c r="A381" t="s">
        <v>484</v>
      </c>
      <c r="B381" s="18">
        <v>71.8</v>
      </c>
    </row>
    <row r="382" spans="1:2">
      <c r="A382" t="s">
        <v>485</v>
      </c>
      <c r="B382" s="18">
        <v>71.7</v>
      </c>
    </row>
    <row r="383" spans="1:2">
      <c r="A383" t="s">
        <v>486</v>
      </c>
      <c r="B383" s="18">
        <v>71.7</v>
      </c>
    </row>
    <row r="384" spans="1:2">
      <c r="A384" t="s">
        <v>487</v>
      </c>
      <c r="B384" s="18">
        <v>71.599999999999994</v>
      </c>
    </row>
    <row r="385" spans="1:2">
      <c r="A385" t="s">
        <v>488</v>
      </c>
      <c r="B385" s="18">
        <v>71.5</v>
      </c>
    </row>
    <row r="386" spans="1:2">
      <c r="A386" t="s">
        <v>489</v>
      </c>
      <c r="B386" s="18">
        <v>71.400000000000006</v>
      </c>
    </row>
    <row r="387" spans="1:2">
      <c r="A387" t="s">
        <v>490</v>
      </c>
      <c r="B387" s="18">
        <v>71.3</v>
      </c>
    </row>
    <row r="388" spans="1:2">
      <c r="A388" t="s">
        <v>491</v>
      </c>
      <c r="B388" s="18">
        <v>71.2</v>
      </c>
    </row>
    <row r="389" spans="1:2">
      <c r="A389" t="s">
        <v>492</v>
      </c>
      <c r="B389" s="18">
        <v>71.099999999999994</v>
      </c>
    </row>
    <row r="390" spans="1:2">
      <c r="A390" t="s">
        <v>493</v>
      </c>
      <c r="B390" s="18">
        <v>70.900000000000006</v>
      </c>
    </row>
    <row r="391" spans="1:2">
      <c r="A391" t="s">
        <v>494</v>
      </c>
      <c r="B391" s="18">
        <v>70.7</v>
      </c>
    </row>
    <row r="392" spans="1:2">
      <c r="A392" t="s">
        <v>495</v>
      </c>
      <c r="B392" s="18">
        <v>70.400000000000006</v>
      </c>
    </row>
    <row r="393" spans="1:2">
      <c r="A393" t="s">
        <v>496</v>
      </c>
      <c r="B393" s="18">
        <v>70.2</v>
      </c>
    </row>
    <row r="394" spans="1:2">
      <c r="A394" t="s">
        <v>497</v>
      </c>
      <c r="B394" s="18">
        <v>69.900000000000006</v>
      </c>
    </row>
    <row r="395" spans="1:2">
      <c r="A395" t="s">
        <v>498</v>
      </c>
      <c r="B395" s="18">
        <v>69.7</v>
      </c>
    </row>
    <row r="396" spans="1:2">
      <c r="A396" t="s">
        <v>499</v>
      </c>
      <c r="B396" s="18">
        <v>69.5</v>
      </c>
    </row>
    <row r="397" spans="1:2">
      <c r="A397" t="s">
        <v>500</v>
      </c>
      <c r="B397" s="18">
        <v>69.3</v>
      </c>
    </row>
    <row r="398" spans="1:2">
      <c r="A398" t="s">
        <v>501</v>
      </c>
      <c r="B398" s="18">
        <v>69.099999999999994</v>
      </c>
    </row>
    <row r="399" spans="1:2">
      <c r="A399" t="s">
        <v>502</v>
      </c>
      <c r="B399" s="18">
        <v>68.900000000000006</v>
      </c>
    </row>
    <row r="400" spans="1:2">
      <c r="A400" t="s">
        <v>503</v>
      </c>
      <c r="B400" s="18">
        <v>68.7</v>
      </c>
    </row>
    <row r="401" spans="1:2">
      <c r="A401" t="s">
        <v>504</v>
      </c>
      <c r="B401" s="18">
        <v>68.5</v>
      </c>
    </row>
    <row r="402" spans="1:2">
      <c r="A402" t="s">
        <v>505</v>
      </c>
      <c r="B402" s="18">
        <v>68.400000000000006</v>
      </c>
    </row>
    <row r="403" spans="1:2">
      <c r="A403" t="s">
        <v>506</v>
      </c>
      <c r="B403" s="18">
        <v>68.2</v>
      </c>
    </row>
    <row r="404" spans="1:2">
      <c r="A404" t="s">
        <v>507</v>
      </c>
      <c r="B404" s="18">
        <v>68.099999999999994</v>
      </c>
    </row>
    <row r="405" spans="1:2">
      <c r="A405" t="s">
        <v>508</v>
      </c>
      <c r="B405" s="18">
        <v>67.900000000000006</v>
      </c>
    </row>
    <row r="406" spans="1:2">
      <c r="A406" t="s">
        <v>509</v>
      </c>
      <c r="B406" s="18">
        <v>67.7</v>
      </c>
    </row>
    <row r="407" spans="1:2">
      <c r="A407" t="s">
        <v>510</v>
      </c>
      <c r="B407" s="18">
        <v>67.599999999999994</v>
      </c>
    </row>
    <row r="408" spans="1:2">
      <c r="A408" t="s">
        <v>511</v>
      </c>
      <c r="B408" s="18">
        <v>67.5</v>
      </c>
    </row>
    <row r="409" spans="1:2">
      <c r="A409" t="s">
        <v>512</v>
      </c>
      <c r="B409" s="18">
        <v>67.400000000000006</v>
      </c>
    </row>
    <row r="410" spans="1:2">
      <c r="A410" t="s">
        <v>513</v>
      </c>
      <c r="B410" s="18">
        <v>67.3</v>
      </c>
    </row>
    <row r="411" spans="1:2">
      <c r="A411" t="s">
        <v>514</v>
      </c>
      <c r="B411" s="18">
        <v>67.2</v>
      </c>
    </row>
    <row r="412" spans="1:2">
      <c r="A412" t="s">
        <v>515</v>
      </c>
      <c r="B412" s="18">
        <v>67.099999999999994</v>
      </c>
    </row>
    <row r="413" spans="1:2">
      <c r="A413" t="s">
        <v>516</v>
      </c>
      <c r="B413" s="18">
        <v>66.900000000000006</v>
      </c>
    </row>
    <row r="414" spans="1:2">
      <c r="A414" t="s">
        <v>517</v>
      </c>
      <c r="B414" s="18">
        <v>66.8</v>
      </c>
    </row>
    <row r="415" spans="1:2">
      <c r="A415" t="s">
        <v>518</v>
      </c>
      <c r="B415" s="18">
        <v>66.599999999999994</v>
      </c>
    </row>
    <row r="416" spans="1:2">
      <c r="A416" t="s">
        <v>519</v>
      </c>
      <c r="B416" s="18">
        <v>66.5</v>
      </c>
    </row>
    <row r="417" spans="1:2">
      <c r="A417" t="s">
        <v>520</v>
      </c>
      <c r="B417" s="18">
        <v>66.3</v>
      </c>
    </row>
    <row r="418" spans="1:2">
      <c r="A418" t="s">
        <v>521</v>
      </c>
      <c r="B418" s="18">
        <v>66.099999999999994</v>
      </c>
    </row>
    <row r="419" spans="1:2">
      <c r="A419" t="s">
        <v>522</v>
      </c>
      <c r="B419" s="18">
        <v>65.900000000000006</v>
      </c>
    </row>
    <row r="420" spans="1:2">
      <c r="A420" t="s">
        <v>523</v>
      </c>
      <c r="B420" s="18">
        <v>65.8</v>
      </c>
    </row>
    <row r="421" spans="1:2">
      <c r="A421" t="s">
        <v>524</v>
      </c>
      <c r="B421" s="18">
        <v>65.7</v>
      </c>
    </row>
    <row r="422" spans="1:2">
      <c r="A422" t="s">
        <v>525</v>
      </c>
      <c r="B422" s="18">
        <v>65.599999999999994</v>
      </c>
    </row>
    <row r="423" spans="1:2">
      <c r="A423" t="s">
        <v>526</v>
      </c>
      <c r="B423" s="18">
        <v>65.599999999999994</v>
      </c>
    </row>
    <row r="424" spans="1:2">
      <c r="A424" t="s">
        <v>527</v>
      </c>
      <c r="B424" s="18">
        <v>65.599999999999994</v>
      </c>
    </row>
    <row r="425" spans="1:2">
      <c r="A425" t="s">
        <v>528</v>
      </c>
      <c r="B425" s="18">
        <v>65.599999999999994</v>
      </c>
    </row>
    <row r="426" spans="1:2">
      <c r="A426" t="s">
        <v>529</v>
      </c>
      <c r="B426" s="18">
        <v>65.7</v>
      </c>
    </row>
    <row r="427" spans="1:2">
      <c r="A427" t="s">
        <v>530</v>
      </c>
      <c r="B427" s="18">
        <v>65.900000000000006</v>
      </c>
    </row>
    <row r="428" spans="1:2">
      <c r="A428" t="s">
        <v>531</v>
      </c>
      <c r="B428" s="18">
        <v>66</v>
      </c>
    </row>
    <row r="429" spans="1:2">
      <c r="A429" t="s">
        <v>532</v>
      </c>
      <c r="B429" s="18">
        <v>66.2</v>
      </c>
    </row>
    <row r="430" spans="1:2">
      <c r="A430" t="s">
        <v>533</v>
      </c>
      <c r="B430" s="18">
        <v>66.3</v>
      </c>
    </row>
    <row r="431" spans="1:2">
      <c r="A431" t="s">
        <v>534</v>
      </c>
      <c r="B431" s="18">
        <v>66.400000000000006</v>
      </c>
    </row>
    <row r="432" spans="1:2">
      <c r="A432" t="s">
        <v>535</v>
      </c>
      <c r="B432" s="18">
        <v>66.400000000000006</v>
      </c>
    </row>
    <row r="433" spans="1:2">
      <c r="A433" t="s">
        <v>536</v>
      </c>
      <c r="B433" s="18">
        <v>66.5</v>
      </c>
    </row>
    <row r="434" spans="1:2">
      <c r="A434" t="s">
        <v>537</v>
      </c>
      <c r="B434" s="18">
        <v>66.599999999999994</v>
      </c>
    </row>
    <row r="435" spans="1:2">
      <c r="A435" t="s">
        <v>538</v>
      </c>
      <c r="B435" s="18">
        <v>66.599999999999994</v>
      </c>
    </row>
    <row r="436" spans="1:2">
      <c r="A436" t="s">
        <v>539</v>
      </c>
      <c r="B436" s="18">
        <v>66.7</v>
      </c>
    </row>
    <row r="437" spans="1:2">
      <c r="A437" t="s">
        <v>540</v>
      </c>
      <c r="B437" s="18">
        <v>66.7</v>
      </c>
    </row>
    <row r="438" spans="1:2">
      <c r="A438" t="s">
        <v>541</v>
      </c>
      <c r="B438" s="18">
        <v>66.8</v>
      </c>
    </row>
    <row r="439" spans="1:2">
      <c r="A439" t="s">
        <v>542</v>
      </c>
      <c r="B439" s="18">
        <v>66.8</v>
      </c>
    </row>
    <row r="440" spans="1:2">
      <c r="A440" t="s">
        <v>543</v>
      </c>
      <c r="B440" s="18">
        <v>66.900000000000006</v>
      </c>
    </row>
    <row r="441" spans="1:2">
      <c r="A441" t="s">
        <v>544</v>
      </c>
      <c r="B441" s="18">
        <v>67</v>
      </c>
    </row>
    <row r="442" spans="1:2">
      <c r="A442" t="s">
        <v>545</v>
      </c>
      <c r="B442" s="18">
        <v>67.099999999999994</v>
      </c>
    </row>
    <row r="443" spans="1:2">
      <c r="A443" t="s">
        <v>546</v>
      </c>
      <c r="B443" s="18">
        <v>67.099999999999994</v>
      </c>
    </row>
    <row r="444" spans="1:2">
      <c r="A444" t="s">
        <v>547</v>
      </c>
      <c r="B444" s="18">
        <v>67.2</v>
      </c>
    </row>
    <row r="445" spans="1:2">
      <c r="A445" t="s">
        <v>548</v>
      </c>
      <c r="B445" s="18">
        <v>67.3</v>
      </c>
    </row>
    <row r="446" spans="1:2">
      <c r="A446" t="s">
        <v>549</v>
      </c>
      <c r="B446" s="18">
        <v>67.3</v>
      </c>
    </row>
    <row r="447" spans="1:2">
      <c r="A447" t="s">
        <v>550</v>
      </c>
      <c r="B447" s="18">
        <v>67.3</v>
      </c>
    </row>
    <row r="448" spans="1:2">
      <c r="A448" t="s">
        <v>551</v>
      </c>
      <c r="B448" s="18">
        <v>67.400000000000006</v>
      </c>
    </row>
    <row r="449" spans="1:2">
      <c r="A449" t="s">
        <v>552</v>
      </c>
      <c r="B449" s="18">
        <v>67.400000000000006</v>
      </c>
    </row>
    <row r="450" spans="1:2">
      <c r="A450" t="s">
        <v>553</v>
      </c>
      <c r="B450" s="18">
        <v>67.400000000000006</v>
      </c>
    </row>
    <row r="451" spans="1:2">
      <c r="A451" t="s">
        <v>554</v>
      </c>
      <c r="B451" s="18">
        <v>67.5</v>
      </c>
    </row>
    <row r="452" spans="1:2">
      <c r="A452" t="s">
        <v>555</v>
      </c>
      <c r="B452" s="18">
        <v>67.5</v>
      </c>
    </row>
    <row r="453" spans="1:2">
      <c r="A453" t="s">
        <v>556</v>
      </c>
      <c r="B453" s="18">
        <v>67.5</v>
      </c>
    </row>
    <row r="454" spans="1:2">
      <c r="A454" t="s">
        <v>557</v>
      </c>
      <c r="B454" s="18">
        <v>67.5</v>
      </c>
    </row>
    <row r="455" spans="1:2">
      <c r="A455" t="s">
        <v>558</v>
      </c>
      <c r="B455" s="18">
        <v>67.5</v>
      </c>
    </row>
    <row r="456" spans="1:2">
      <c r="A456" t="s">
        <v>559</v>
      </c>
      <c r="B456" s="18">
        <v>67.599999999999994</v>
      </c>
    </row>
    <row r="457" spans="1:2">
      <c r="A457" t="s">
        <v>560</v>
      </c>
      <c r="B457" s="18">
        <v>67.599999999999994</v>
      </c>
    </row>
    <row r="458" spans="1:2">
      <c r="A458" t="s">
        <v>561</v>
      </c>
      <c r="B458" s="18">
        <v>67.599999999999994</v>
      </c>
    </row>
    <row r="459" spans="1:2">
      <c r="A459" t="s">
        <v>562</v>
      </c>
      <c r="B459" s="18">
        <v>67.599999999999994</v>
      </c>
    </row>
    <row r="460" spans="1:2">
      <c r="A460" t="s">
        <v>563</v>
      </c>
      <c r="B460" s="18">
        <v>67.599999999999994</v>
      </c>
    </row>
    <row r="461" spans="1:2">
      <c r="A461" t="s">
        <v>564</v>
      </c>
      <c r="B461" s="18">
        <v>67.599999999999994</v>
      </c>
    </row>
    <row r="462" spans="1:2">
      <c r="A462" t="s">
        <v>565</v>
      </c>
      <c r="B462" s="18">
        <v>67.7</v>
      </c>
    </row>
    <row r="463" spans="1:2">
      <c r="A463" t="s">
        <v>566</v>
      </c>
      <c r="B463" s="18">
        <v>67.8</v>
      </c>
    </row>
    <row r="464" spans="1:2">
      <c r="A464" t="s">
        <v>567</v>
      </c>
      <c r="B464" s="18">
        <v>67.8</v>
      </c>
    </row>
    <row r="465" spans="1:2">
      <c r="A465" t="s">
        <v>568</v>
      </c>
      <c r="B465" s="18">
        <v>67.900000000000006</v>
      </c>
    </row>
    <row r="466" spans="1:2">
      <c r="A466" t="s">
        <v>569</v>
      </c>
      <c r="B466" s="18">
        <v>67.900000000000006</v>
      </c>
    </row>
    <row r="467" spans="1:2">
      <c r="A467" t="s">
        <v>570</v>
      </c>
      <c r="B467" s="18">
        <v>68</v>
      </c>
    </row>
    <row r="468" spans="1:2">
      <c r="A468" t="s">
        <v>571</v>
      </c>
      <c r="B468" s="18">
        <v>68</v>
      </c>
    </row>
    <row r="469" spans="1:2">
      <c r="A469" t="s">
        <v>572</v>
      </c>
      <c r="B469" s="18">
        <v>68.099999999999994</v>
      </c>
    </row>
    <row r="470" spans="1:2">
      <c r="A470" t="s">
        <v>573</v>
      </c>
      <c r="B470" s="18">
        <v>68.2</v>
      </c>
    </row>
    <row r="471" spans="1:2">
      <c r="A471" t="s">
        <v>574</v>
      </c>
      <c r="B471" s="18">
        <v>68.3</v>
      </c>
    </row>
    <row r="472" spans="1:2">
      <c r="A472" t="s">
        <v>575</v>
      </c>
      <c r="B472" s="18">
        <v>68.5</v>
      </c>
    </row>
    <row r="473" spans="1:2">
      <c r="A473" t="s">
        <v>576</v>
      </c>
      <c r="B473" s="18">
        <v>68.7</v>
      </c>
    </row>
    <row r="474" spans="1:2">
      <c r="A474" t="s">
        <v>577</v>
      </c>
      <c r="B474" s="18">
        <v>68.900000000000006</v>
      </c>
    </row>
    <row r="475" spans="1:2">
      <c r="A475" t="s">
        <v>578</v>
      </c>
      <c r="B475" s="18">
        <v>69.099999999999994</v>
      </c>
    </row>
    <row r="476" spans="1:2">
      <c r="A476" t="s">
        <v>579</v>
      </c>
      <c r="B476" s="18">
        <v>69.3</v>
      </c>
    </row>
    <row r="477" spans="1:2">
      <c r="A477" t="s">
        <v>580</v>
      </c>
      <c r="B477" s="18">
        <v>69.5</v>
      </c>
    </row>
    <row r="478" spans="1:2">
      <c r="A478" t="s">
        <v>581</v>
      </c>
      <c r="B478" s="18">
        <v>69.7</v>
      </c>
    </row>
    <row r="479" spans="1:2">
      <c r="A479" t="s">
        <v>582</v>
      </c>
      <c r="B479" s="18">
        <v>69.900000000000006</v>
      </c>
    </row>
    <row r="480" spans="1:2">
      <c r="A480" t="s">
        <v>583</v>
      </c>
      <c r="B480" s="18">
        <v>70</v>
      </c>
    </row>
    <row r="481" spans="1:2">
      <c r="A481" t="s">
        <v>584</v>
      </c>
      <c r="B481" s="18">
        <v>70.2</v>
      </c>
    </row>
    <row r="482" spans="1:2">
      <c r="A482" t="s">
        <v>585</v>
      </c>
      <c r="B482" s="18">
        <v>70.400000000000006</v>
      </c>
    </row>
    <row r="483" spans="1:2">
      <c r="A483" t="s">
        <v>586</v>
      </c>
      <c r="B483" s="18">
        <v>70.5</v>
      </c>
    </row>
    <row r="484" spans="1:2">
      <c r="A484" t="s">
        <v>587</v>
      </c>
      <c r="B484" s="18">
        <v>70.7</v>
      </c>
    </row>
    <row r="485" spans="1:2">
      <c r="A485" t="s">
        <v>588</v>
      </c>
      <c r="B485" s="18">
        <v>70.8</v>
      </c>
    </row>
    <row r="486" spans="1:2">
      <c r="A486" t="s">
        <v>589</v>
      </c>
      <c r="B486" s="18">
        <v>70.900000000000006</v>
      </c>
    </row>
    <row r="487" spans="1:2">
      <c r="A487" t="s">
        <v>590</v>
      </c>
      <c r="B487" s="18">
        <v>71.099999999999994</v>
      </c>
    </row>
    <row r="488" spans="1:2">
      <c r="A488" t="s">
        <v>591</v>
      </c>
      <c r="B488" s="18">
        <v>71.3</v>
      </c>
    </row>
    <row r="489" spans="1:2">
      <c r="A489" t="s">
        <v>592</v>
      </c>
      <c r="B489" s="18">
        <v>71.400000000000006</v>
      </c>
    </row>
    <row r="490" spans="1:2">
      <c r="A490" t="s">
        <v>593</v>
      </c>
      <c r="B490" s="18">
        <v>71.5</v>
      </c>
    </row>
    <row r="491" spans="1:2">
      <c r="A491" t="s">
        <v>594</v>
      </c>
      <c r="B491" s="18">
        <v>71.7</v>
      </c>
    </row>
    <row r="492" spans="1:2">
      <c r="A492" t="s">
        <v>595</v>
      </c>
      <c r="B492" s="18">
        <v>71.900000000000006</v>
      </c>
    </row>
    <row r="493" spans="1:2">
      <c r="A493" t="s">
        <v>596</v>
      </c>
      <c r="B493" s="18">
        <v>72.099999999999994</v>
      </c>
    </row>
    <row r="494" spans="1:2">
      <c r="A494" t="s">
        <v>597</v>
      </c>
      <c r="B494" s="18">
        <v>72.3</v>
      </c>
    </row>
    <row r="495" spans="1:2">
      <c r="A495" t="s">
        <v>598</v>
      </c>
      <c r="B495" s="18">
        <v>72.400000000000006</v>
      </c>
    </row>
    <row r="496" spans="1:2">
      <c r="A496" t="s">
        <v>599</v>
      </c>
      <c r="B496" s="18">
        <v>72.400000000000006</v>
      </c>
    </row>
    <row r="497" spans="1:2">
      <c r="A497" t="s">
        <v>600</v>
      </c>
      <c r="B497" s="18">
        <v>72.5</v>
      </c>
    </row>
    <row r="498" spans="1:2">
      <c r="A498" t="s">
        <v>601</v>
      </c>
      <c r="B498" s="18">
        <v>72.5</v>
      </c>
    </row>
    <row r="499" spans="1:2">
      <c r="A499" t="s">
        <v>602</v>
      </c>
      <c r="B499" s="18">
        <v>72.599999999999994</v>
      </c>
    </row>
    <row r="500" spans="1:2">
      <c r="A500" t="s">
        <v>603</v>
      </c>
      <c r="B500" s="18">
        <v>72.599999999999994</v>
      </c>
    </row>
    <row r="501" spans="1:2">
      <c r="A501" t="s">
        <v>604</v>
      </c>
      <c r="B501" s="18">
        <v>72.7</v>
      </c>
    </row>
    <row r="502" spans="1:2">
      <c r="A502" t="s">
        <v>605</v>
      </c>
      <c r="B502" s="18">
        <v>72.8</v>
      </c>
    </row>
    <row r="503" spans="1:2">
      <c r="A503" t="s">
        <v>606</v>
      </c>
      <c r="B503" s="18">
        <v>72.8</v>
      </c>
    </row>
    <row r="504" spans="1:2">
      <c r="A504" t="s">
        <v>607</v>
      </c>
      <c r="B504" s="18">
        <v>72.8</v>
      </c>
    </row>
    <row r="505" spans="1:2">
      <c r="A505" t="s">
        <v>608</v>
      </c>
      <c r="B505" s="18">
        <v>72.8</v>
      </c>
    </row>
    <row r="506" spans="1:2">
      <c r="A506" t="s">
        <v>609</v>
      </c>
      <c r="B506" s="18">
        <v>72.8</v>
      </c>
    </row>
    <row r="507" spans="1:2">
      <c r="A507" t="s">
        <v>610</v>
      </c>
      <c r="B507" s="18">
        <v>72.8</v>
      </c>
    </row>
    <row r="508" spans="1:2">
      <c r="A508" t="s">
        <v>611</v>
      </c>
      <c r="B508" s="18">
        <v>72.8</v>
      </c>
    </row>
    <row r="509" spans="1:2">
      <c r="A509" t="s">
        <v>612</v>
      </c>
      <c r="B509" s="18">
        <v>72.8</v>
      </c>
    </row>
    <row r="510" spans="1:2">
      <c r="A510" t="s">
        <v>613</v>
      </c>
      <c r="B510" s="18">
        <v>72.8</v>
      </c>
    </row>
    <row r="511" spans="1:2">
      <c r="A511" t="s">
        <v>614</v>
      </c>
      <c r="B511" s="18">
        <v>72.7</v>
      </c>
    </row>
    <row r="512" spans="1:2">
      <c r="A512" t="s">
        <v>615</v>
      </c>
      <c r="B512" s="18">
        <v>72.599999999999994</v>
      </c>
    </row>
    <row r="513" spans="1:2">
      <c r="A513" t="s">
        <v>616</v>
      </c>
      <c r="B513" s="18">
        <v>72.400000000000006</v>
      </c>
    </row>
    <row r="514" spans="1:2">
      <c r="A514" t="s">
        <v>617</v>
      </c>
      <c r="B514" s="18">
        <v>72.3</v>
      </c>
    </row>
    <row r="515" spans="1:2">
      <c r="A515" t="s">
        <v>618</v>
      </c>
      <c r="B515" s="18">
        <v>72.099999999999994</v>
      </c>
    </row>
    <row r="516" spans="1:2">
      <c r="A516" t="s">
        <v>619</v>
      </c>
      <c r="B516" s="18">
        <v>71.900000000000006</v>
      </c>
    </row>
    <row r="517" spans="1:2">
      <c r="A517" t="s">
        <v>620</v>
      </c>
      <c r="B517" s="18">
        <v>71.7</v>
      </c>
    </row>
    <row r="518" spans="1:2">
      <c r="A518" t="s">
        <v>621</v>
      </c>
      <c r="B518" s="18">
        <v>71.5</v>
      </c>
    </row>
    <row r="519" spans="1:2">
      <c r="A519" t="s">
        <v>622</v>
      </c>
      <c r="B519" s="18">
        <v>71.2</v>
      </c>
    </row>
    <row r="520" spans="1:2">
      <c r="A520" t="s">
        <v>623</v>
      </c>
      <c r="B520" s="18">
        <v>71</v>
      </c>
    </row>
    <row r="521" spans="1:2">
      <c r="A521" t="s">
        <v>624</v>
      </c>
      <c r="B521" s="18">
        <v>70.7</v>
      </c>
    </row>
    <row r="522" spans="1:2">
      <c r="A522" t="s">
        <v>625</v>
      </c>
      <c r="B522" s="18">
        <v>70.5</v>
      </c>
    </row>
    <row r="523" spans="1:2">
      <c r="A523" t="s">
        <v>626</v>
      </c>
      <c r="B523" s="18">
        <v>70.3</v>
      </c>
    </row>
    <row r="524" spans="1:2">
      <c r="A524" t="s">
        <v>627</v>
      </c>
      <c r="B524" s="18">
        <v>70.099999999999994</v>
      </c>
    </row>
    <row r="525" spans="1:2">
      <c r="A525" t="s">
        <v>628</v>
      </c>
      <c r="B525" s="18">
        <v>69.900000000000006</v>
      </c>
    </row>
    <row r="526" spans="1:2">
      <c r="A526" t="s">
        <v>629</v>
      </c>
      <c r="B526" s="18">
        <v>69.8</v>
      </c>
    </row>
    <row r="527" spans="1:2">
      <c r="A527" t="s">
        <v>630</v>
      </c>
      <c r="B527" s="18">
        <v>69.599999999999994</v>
      </c>
    </row>
    <row r="528" spans="1:2">
      <c r="A528" t="s">
        <v>631</v>
      </c>
      <c r="B528" s="18">
        <v>69.5</v>
      </c>
    </row>
    <row r="529" spans="1:2">
      <c r="A529" t="s">
        <v>632</v>
      </c>
      <c r="B529" s="18">
        <v>69.400000000000006</v>
      </c>
    </row>
    <row r="530" spans="1:2">
      <c r="A530" t="s">
        <v>633</v>
      </c>
      <c r="B530" s="18">
        <v>69.3</v>
      </c>
    </row>
    <row r="531" spans="1:2">
      <c r="A531" t="s">
        <v>634</v>
      </c>
      <c r="B531" s="18">
        <v>69.2</v>
      </c>
    </row>
    <row r="532" spans="1:2">
      <c r="A532" t="s">
        <v>635</v>
      </c>
      <c r="B532" s="18">
        <v>69.099999999999994</v>
      </c>
    </row>
    <row r="533" spans="1:2">
      <c r="A533" t="s">
        <v>636</v>
      </c>
      <c r="B533" s="18">
        <v>69</v>
      </c>
    </row>
    <row r="534" spans="1:2">
      <c r="A534" t="s">
        <v>637</v>
      </c>
      <c r="B534" s="18">
        <v>68.900000000000006</v>
      </c>
    </row>
    <row r="535" spans="1:2">
      <c r="A535" t="s">
        <v>638</v>
      </c>
      <c r="B535" s="18">
        <v>68.900000000000006</v>
      </c>
    </row>
    <row r="536" spans="1:2">
      <c r="A536" t="s">
        <v>639</v>
      </c>
      <c r="B536" s="18">
        <v>68.8</v>
      </c>
    </row>
    <row r="537" spans="1:2">
      <c r="A537" t="s">
        <v>640</v>
      </c>
      <c r="B537" s="18">
        <v>68.7</v>
      </c>
    </row>
    <row r="538" spans="1:2">
      <c r="A538" t="s">
        <v>641</v>
      </c>
      <c r="B538" s="18">
        <v>68.5</v>
      </c>
    </row>
    <row r="539" spans="1:2">
      <c r="A539" t="s">
        <v>642</v>
      </c>
      <c r="B539" s="18">
        <v>68.400000000000006</v>
      </c>
    </row>
    <row r="540" spans="1:2">
      <c r="A540" t="s">
        <v>643</v>
      </c>
      <c r="B540" s="18">
        <v>68.3</v>
      </c>
    </row>
    <row r="541" spans="1:2">
      <c r="A541" t="s">
        <v>644</v>
      </c>
      <c r="B541" s="18">
        <v>68.400000000000006</v>
      </c>
    </row>
    <row r="542" spans="1:2">
      <c r="A542" t="s">
        <v>645</v>
      </c>
      <c r="B542" s="18">
        <v>68.3</v>
      </c>
    </row>
    <row r="543" spans="1:2">
      <c r="A543" t="s">
        <v>646</v>
      </c>
      <c r="B543" s="18">
        <v>68.400000000000006</v>
      </c>
    </row>
    <row r="544" spans="1:2">
      <c r="A544" t="s">
        <v>647</v>
      </c>
      <c r="B544" s="18">
        <v>68.400000000000006</v>
      </c>
    </row>
    <row r="545" spans="1:2">
      <c r="A545" t="s">
        <v>648</v>
      </c>
      <c r="B545" s="18">
        <v>68.400000000000006</v>
      </c>
    </row>
    <row r="546" spans="1:2">
      <c r="A546" t="s">
        <v>649</v>
      </c>
      <c r="B546" s="18">
        <v>68.400000000000006</v>
      </c>
    </row>
    <row r="547" spans="1:2">
      <c r="A547" t="s">
        <v>650</v>
      </c>
      <c r="B547" s="18">
        <v>68.5</v>
      </c>
    </row>
    <row r="548" spans="1:2">
      <c r="A548" t="s">
        <v>651</v>
      </c>
      <c r="B548" s="18">
        <v>68.5</v>
      </c>
    </row>
    <row r="549" spans="1:2">
      <c r="A549" t="s">
        <v>652</v>
      </c>
      <c r="B549" s="18">
        <v>68.5</v>
      </c>
    </row>
    <row r="550" spans="1:2">
      <c r="A550" t="s">
        <v>653</v>
      </c>
      <c r="B550" s="18">
        <v>68.5</v>
      </c>
    </row>
    <row r="551" spans="1:2">
      <c r="A551" t="s">
        <v>654</v>
      </c>
      <c r="B551" s="18">
        <v>68.5</v>
      </c>
    </row>
    <row r="552" spans="1:2">
      <c r="A552" t="s">
        <v>655</v>
      </c>
      <c r="B552" s="18">
        <v>68.599999999999994</v>
      </c>
    </row>
    <row r="553" spans="1:2">
      <c r="A553" t="s">
        <v>656</v>
      </c>
      <c r="B553" s="18">
        <v>68.7</v>
      </c>
    </row>
    <row r="554" spans="1:2">
      <c r="A554" t="s">
        <v>657</v>
      </c>
      <c r="B554" s="18">
        <v>68.8</v>
      </c>
    </row>
    <row r="555" spans="1:2">
      <c r="A555" t="s">
        <v>658</v>
      </c>
      <c r="B555" s="18">
        <v>68.8</v>
      </c>
    </row>
    <row r="556" spans="1:2">
      <c r="A556" t="s">
        <v>659</v>
      </c>
      <c r="B556" s="18">
        <v>68.8</v>
      </c>
    </row>
    <row r="557" spans="1:2">
      <c r="A557" t="s">
        <v>660</v>
      </c>
      <c r="B557" s="18">
        <v>69</v>
      </c>
    </row>
    <row r="558" spans="1:2">
      <c r="A558" t="s">
        <v>661</v>
      </c>
      <c r="B558" s="18">
        <v>69</v>
      </c>
    </row>
    <row r="559" spans="1:2">
      <c r="A559" t="s">
        <v>662</v>
      </c>
      <c r="B559" s="18">
        <v>69</v>
      </c>
    </row>
    <row r="560" spans="1:2">
      <c r="A560" t="s">
        <v>663</v>
      </c>
      <c r="B560" s="18">
        <v>69</v>
      </c>
    </row>
    <row r="561" spans="1:2">
      <c r="A561" t="s">
        <v>664</v>
      </c>
      <c r="B561" s="18">
        <v>69.099999999999994</v>
      </c>
    </row>
    <row r="562" spans="1:2">
      <c r="A562" t="s">
        <v>665</v>
      </c>
      <c r="B562" s="18">
        <v>69.099999999999994</v>
      </c>
    </row>
    <row r="563" spans="1:2">
      <c r="A563" t="s">
        <v>666</v>
      </c>
      <c r="B563" s="18">
        <v>69</v>
      </c>
    </row>
    <row r="564" spans="1:2">
      <c r="A564" t="s">
        <v>667</v>
      </c>
      <c r="B564" s="18">
        <v>69.099999999999994</v>
      </c>
    </row>
    <row r="565" spans="1:2">
      <c r="A565" t="s">
        <v>668</v>
      </c>
      <c r="B565" s="18">
        <v>69.2</v>
      </c>
    </row>
    <row r="566" spans="1:2">
      <c r="A566" t="s">
        <v>669</v>
      </c>
      <c r="B566" s="18">
        <v>69.3</v>
      </c>
    </row>
    <row r="567" spans="1:2">
      <c r="A567" t="s">
        <v>670</v>
      </c>
      <c r="B567" s="18">
        <v>69.400000000000006</v>
      </c>
    </row>
    <row r="568" spans="1:2">
      <c r="A568" t="s">
        <v>671</v>
      </c>
      <c r="B568" s="18">
        <v>69.400000000000006</v>
      </c>
    </row>
    <row r="569" spans="1:2">
      <c r="A569" t="s">
        <v>672</v>
      </c>
      <c r="B569" s="18">
        <v>69.5</v>
      </c>
    </row>
    <row r="570" spans="1:2">
      <c r="A570" t="s">
        <v>673</v>
      </c>
      <c r="B570" s="18">
        <v>69.599999999999994</v>
      </c>
    </row>
    <row r="571" spans="1:2">
      <c r="A571" t="s">
        <v>674</v>
      </c>
      <c r="B571" s="18">
        <v>69.599999999999994</v>
      </c>
    </row>
    <row r="572" spans="1:2">
      <c r="A572" t="s">
        <v>675</v>
      </c>
      <c r="B572" s="18">
        <v>69.7</v>
      </c>
    </row>
    <row r="573" spans="1:2">
      <c r="A573" t="s">
        <v>676</v>
      </c>
      <c r="B573" s="18">
        <v>69.7</v>
      </c>
    </row>
    <row r="574" spans="1:2">
      <c r="A574" t="s">
        <v>677</v>
      </c>
      <c r="B574" s="18">
        <v>69.900000000000006</v>
      </c>
    </row>
    <row r="575" spans="1:2">
      <c r="A575" t="s">
        <v>678</v>
      </c>
      <c r="B575" s="18">
        <v>70</v>
      </c>
    </row>
    <row r="576" spans="1:2">
      <c r="A576" t="s">
        <v>679</v>
      </c>
      <c r="B576" s="18">
        <v>69.900000000000006</v>
      </c>
    </row>
    <row r="577" spans="1:2">
      <c r="A577" t="s">
        <v>680</v>
      </c>
      <c r="B577" s="18">
        <v>69.900000000000006</v>
      </c>
    </row>
    <row r="578" spans="1:2">
      <c r="A578" t="s">
        <v>681</v>
      </c>
      <c r="B578" s="18">
        <v>69.900000000000006</v>
      </c>
    </row>
    <row r="579" spans="1:2">
      <c r="A579" t="s">
        <v>682</v>
      </c>
      <c r="B579" s="18">
        <v>69.900000000000006</v>
      </c>
    </row>
    <row r="580" spans="1:2">
      <c r="A580" t="s">
        <v>683</v>
      </c>
      <c r="B580" s="18">
        <v>69.900000000000006</v>
      </c>
    </row>
    <row r="581" spans="1:2">
      <c r="A581" t="s">
        <v>684</v>
      </c>
      <c r="B581" s="18">
        <v>69.900000000000006</v>
      </c>
    </row>
    <row r="582" spans="1:2">
      <c r="A582" t="s">
        <v>685</v>
      </c>
      <c r="B582" s="18">
        <v>70</v>
      </c>
    </row>
    <row r="583" spans="1:2">
      <c r="A583" t="s">
        <v>686</v>
      </c>
      <c r="B583" s="18">
        <v>70</v>
      </c>
    </row>
    <row r="584" spans="1:2">
      <c r="A584" t="s">
        <v>687</v>
      </c>
      <c r="B584" s="18">
        <v>70.099999999999994</v>
      </c>
    </row>
    <row r="585" spans="1:2">
      <c r="A585" t="s">
        <v>688</v>
      </c>
      <c r="B585" s="18">
        <v>70.3</v>
      </c>
    </row>
    <row r="586" spans="1:2">
      <c r="A586" t="s">
        <v>689</v>
      </c>
      <c r="B586" s="18">
        <v>70.3</v>
      </c>
    </row>
    <row r="587" spans="1:2">
      <c r="A587" t="s">
        <v>690</v>
      </c>
      <c r="B587" s="18">
        <v>70.5</v>
      </c>
    </row>
    <row r="588" spans="1:2">
      <c r="A588" t="s">
        <v>691</v>
      </c>
      <c r="B588" s="18">
        <v>70.599999999999994</v>
      </c>
    </row>
    <row r="589" spans="1:2">
      <c r="A589" t="s">
        <v>692</v>
      </c>
      <c r="B589" s="18">
        <v>70.8</v>
      </c>
    </row>
    <row r="590" spans="1:2">
      <c r="A590" t="s">
        <v>693</v>
      </c>
      <c r="B590" s="18">
        <v>70.900000000000006</v>
      </c>
    </row>
    <row r="591" spans="1:2">
      <c r="A591" t="s">
        <v>694</v>
      </c>
      <c r="B591" s="18">
        <v>70.900000000000006</v>
      </c>
    </row>
    <row r="592" spans="1:2">
      <c r="A592" t="s">
        <v>695</v>
      </c>
      <c r="B592" s="18">
        <v>71</v>
      </c>
    </row>
    <row r="593" spans="1:2">
      <c r="A593" t="s">
        <v>696</v>
      </c>
      <c r="B593" s="18">
        <v>70.900000000000006</v>
      </c>
    </row>
    <row r="594" spans="1:2">
      <c r="A594" t="s">
        <v>697</v>
      </c>
      <c r="B594" s="18">
        <v>70.900000000000006</v>
      </c>
    </row>
    <row r="595" spans="1:2">
      <c r="A595" t="s">
        <v>698</v>
      </c>
      <c r="B595" s="18">
        <v>71.099999999999994</v>
      </c>
    </row>
    <row r="596" spans="1:2">
      <c r="A596" t="s">
        <v>699</v>
      </c>
      <c r="B596" s="18">
        <v>71.099999999999994</v>
      </c>
    </row>
    <row r="597" spans="1:2">
      <c r="A597" t="s">
        <v>700</v>
      </c>
      <c r="B597" s="18">
        <v>71.2</v>
      </c>
    </row>
    <row r="598" spans="1:2">
      <c r="A598" t="s">
        <v>701</v>
      </c>
      <c r="B598" s="18">
        <v>71.2</v>
      </c>
    </row>
    <row r="599" spans="1:2">
      <c r="A599" t="s">
        <v>702</v>
      </c>
      <c r="B599" s="18">
        <v>71.2</v>
      </c>
    </row>
    <row r="600" spans="1:2">
      <c r="A600" t="s">
        <v>703</v>
      </c>
      <c r="B600" s="18">
        <v>71.2</v>
      </c>
    </row>
    <row r="601" spans="1:2">
      <c r="A601" t="s">
        <v>704</v>
      </c>
      <c r="B601" s="18">
        <v>71.3</v>
      </c>
    </row>
    <row r="602" spans="1:2">
      <c r="A602" t="s">
        <v>705</v>
      </c>
      <c r="B602" s="18">
        <v>71.3</v>
      </c>
    </row>
    <row r="603" spans="1:2">
      <c r="A603" t="s">
        <v>706</v>
      </c>
      <c r="B603" s="18">
        <v>71.3</v>
      </c>
    </row>
    <row r="604" spans="1:2">
      <c r="A604" t="s">
        <v>707</v>
      </c>
      <c r="B604" s="18">
        <v>71.3</v>
      </c>
    </row>
    <row r="605" spans="1:2">
      <c r="A605" t="s">
        <v>708</v>
      </c>
      <c r="B605" s="18">
        <v>71.400000000000006</v>
      </c>
    </row>
    <row r="606" spans="1:2">
      <c r="A606" t="s">
        <v>709</v>
      </c>
      <c r="B606" s="18">
        <v>71.599999999999994</v>
      </c>
    </row>
    <row r="607" spans="1:2">
      <c r="A607" t="s">
        <v>710</v>
      </c>
      <c r="B607" s="18">
        <v>71.599999999999994</v>
      </c>
    </row>
    <row r="608" spans="1:2">
      <c r="A608" t="s">
        <v>711</v>
      </c>
      <c r="B608" s="18">
        <v>71.599999999999994</v>
      </c>
    </row>
    <row r="609" spans="1:2">
      <c r="A609" t="s">
        <v>712</v>
      </c>
      <c r="B609" s="18">
        <v>71.8</v>
      </c>
    </row>
    <row r="610" spans="1:2">
      <c r="A610" t="s">
        <v>713</v>
      </c>
      <c r="B610" s="18">
        <v>71.8</v>
      </c>
    </row>
    <row r="611" spans="1:2">
      <c r="A611" t="s">
        <v>714</v>
      </c>
      <c r="B611" s="18">
        <v>71.900000000000006</v>
      </c>
    </row>
    <row r="612" spans="1:2">
      <c r="A612" t="s">
        <v>715</v>
      </c>
      <c r="B612" s="18">
        <v>71.900000000000006</v>
      </c>
    </row>
    <row r="613" spans="1:2">
      <c r="A613" t="s">
        <v>716</v>
      </c>
      <c r="B613" s="18">
        <v>71.900000000000006</v>
      </c>
    </row>
    <row r="614" spans="1:2">
      <c r="A614" t="s">
        <v>717</v>
      </c>
      <c r="B614" s="18">
        <v>71.8</v>
      </c>
    </row>
    <row r="615" spans="1:2">
      <c r="A615" t="s">
        <v>718</v>
      </c>
      <c r="B615" s="18">
        <v>71.8</v>
      </c>
    </row>
    <row r="616" spans="1:2">
      <c r="A616" t="s">
        <v>719</v>
      </c>
      <c r="B616" s="18">
        <v>71.900000000000006</v>
      </c>
    </row>
    <row r="617" spans="1:2">
      <c r="A617" t="s">
        <v>720</v>
      </c>
      <c r="B617" s="18">
        <v>71.900000000000006</v>
      </c>
    </row>
    <row r="618" spans="1:2">
      <c r="A618" t="s">
        <v>721</v>
      </c>
      <c r="B618" s="18">
        <v>72</v>
      </c>
    </row>
    <row r="619" spans="1:2">
      <c r="A619" t="s">
        <v>722</v>
      </c>
      <c r="B619" s="18">
        <v>72.099999999999994</v>
      </c>
    </row>
    <row r="620" spans="1:2">
      <c r="A620" t="s">
        <v>723</v>
      </c>
      <c r="B620" s="18">
        <v>72.099999999999994</v>
      </c>
    </row>
    <row r="621" spans="1:2">
      <c r="A621" t="s">
        <v>724</v>
      </c>
      <c r="B621" s="18">
        <v>72.2</v>
      </c>
    </row>
    <row r="622" spans="1:2">
      <c r="A622" t="s">
        <v>725</v>
      </c>
      <c r="B622" s="18">
        <v>72.3</v>
      </c>
    </row>
    <row r="623" spans="1:2">
      <c r="A623" t="s">
        <v>726</v>
      </c>
      <c r="B623" s="18">
        <v>72.2</v>
      </c>
    </row>
    <row r="624" spans="1:2">
      <c r="A624" t="s">
        <v>727</v>
      </c>
      <c r="B624" s="18">
        <v>72.2</v>
      </c>
    </row>
    <row r="625" spans="1:2">
      <c r="A625" t="s">
        <v>728</v>
      </c>
      <c r="B625" s="18">
        <v>72.3</v>
      </c>
    </row>
    <row r="626" spans="1:2">
      <c r="A626" t="s">
        <v>729</v>
      </c>
      <c r="B626" s="18">
        <v>72.3</v>
      </c>
    </row>
    <row r="627" spans="1:2">
      <c r="A627" t="s">
        <v>730</v>
      </c>
      <c r="B627" s="18">
        <v>72.400000000000006</v>
      </c>
    </row>
    <row r="628" spans="1:2">
      <c r="A628" t="s">
        <v>731</v>
      </c>
      <c r="B628" s="18">
        <v>72.5</v>
      </c>
    </row>
    <row r="629" spans="1:2">
      <c r="A629" t="s">
        <v>732</v>
      </c>
      <c r="B629" s="18">
        <v>72.599999999999994</v>
      </c>
    </row>
    <row r="630" spans="1:2">
      <c r="A630" t="s">
        <v>733</v>
      </c>
      <c r="B630" s="18">
        <v>72.7</v>
      </c>
    </row>
    <row r="631" spans="1:2">
      <c r="A631" t="s">
        <v>734</v>
      </c>
      <c r="B631" s="18">
        <v>72.599999999999994</v>
      </c>
    </row>
    <row r="632" spans="1:2">
      <c r="A632" t="s">
        <v>735</v>
      </c>
      <c r="B632" s="18">
        <v>72.5</v>
      </c>
    </row>
    <row r="633" spans="1:2">
      <c r="A633" t="s">
        <v>736</v>
      </c>
      <c r="B633" s="18">
        <v>72.400000000000006</v>
      </c>
    </row>
    <row r="634" spans="1:2">
      <c r="A634" t="s">
        <v>737</v>
      </c>
      <c r="B634" s="18">
        <v>72.5</v>
      </c>
    </row>
    <row r="635" spans="1:2">
      <c r="A635" t="s">
        <v>738</v>
      </c>
      <c r="B635" s="18">
        <v>72.7</v>
      </c>
    </row>
    <row r="636" spans="1:2">
      <c r="A636" t="s">
        <v>739</v>
      </c>
      <c r="B636" s="18">
        <v>72.599999999999994</v>
      </c>
    </row>
    <row r="637" spans="1:2">
      <c r="A637" t="s">
        <v>740</v>
      </c>
      <c r="B637" s="18">
        <v>72.599999999999994</v>
      </c>
    </row>
    <row r="638" spans="1:2">
      <c r="A638" t="s">
        <v>741</v>
      </c>
      <c r="B638" s="18">
        <v>72.7</v>
      </c>
    </row>
    <row r="639" spans="1:2">
      <c r="A639" t="s">
        <v>742</v>
      </c>
      <c r="B639" s="18">
        <v>72.7</v>
      </c>
    </row>
    <row r="640" spans="1:2">
      <c r="A640" t="s">
        <v>743</v>
      </c>
      <c r="B640" s="18">
        <v>72.7</v>
      </c>
    </row>
    <row r="641" spans="1:2">
      <c r="A641" t="s">
        <v>744</v>
      </c>
      <c r="B641" s="18">
        <v>72.599999999999994</v>
      </c>
    </row>
    <row r="642" spans="1:2">
      <c r="A642" t="s">
        <v>745</v>
      </c>
      <c r="B642" s="18">
        <v>72.599999999999994</v>
      </c>
    </row>
    <row r="643" spans="1:2">
      <c r="A643" t="s">
        <v>746</v>
      </c>
      <c r="B643" s="18">
        <v>72.5</v>
      </c>
    </row>
    <row r="644" spans="1:2">
      <c r="A644" t="s">
        <v>747</v>
      </c>
      <c r="B644" s="18">
        <v>72.5</v>
      </c>
    </row>
    <row r="645" spans="1:2">
      <c r="A645" t="s">
        <v>748</v>
      </c>
      <c r="B645" s="18">
        <v>72.599999999999994</v>
      </c>
    </row>
    <row r="646" spans="1:2">
      <c r="A646" t="s">
        <v>749</v>
      </c>
      <c r="B646" s="18">
        <v>72.599999999999994</v>
      </c>
    </row>
    <row r="647" spans="1:2">
      <c r="A647" t="s">
        <v>750</v>
      </c>
      <c r="B647" s="18">
        <v>72.5</v>
      </c>
    </row>
    <row r="648" spans="1:2">
      <c r="A648" t="s">
        <v>751</v>
      </c>
      <c r="B648" s="18">
        <v>72.5</v>
      </c>
    </row>
    <row r="649" spans="1:2">
      <c r="A649" t="s">
        <v>752</v>
      </c>
      <c r="B649" s="18">
        <v>72.5</v>
      </c>
    </row>
    <row r="650" spans="1:2">
      <c r="A650" t="s">
        <v>753</v>
      </c>
      <c r="B650" s="18">
        <v>72.599999999999994</v>
      </c>
    </row>
    <row r="651" spans="1:2">
      <c r="A651" t="s">
        <v>754</v>
      </c>
      <c r="B651" s="18">
        <v>72.599999999999994</v>
      </c>
    </row>
    <row r="652" spans="1:2">
      <c r="A652" t="s">
        <v>755</v>
      </c>
      <c r="B652" s="18">
        <v>72.7</v>
      </c>
    </row>
    <row r="653" spans="1:2">
      <c r="A653" t="s">
        <v>756</v>
      </c>
      <c r="B653" s="18">
        <v>72.599999999999994</v>
      </c>
    </row>
    <row r="654" spans="1:2">
      <c r="A654" t="s">
        <v>757</v>
      </c>
      <c r="B654" s="18">
        <v>72.7</v>
      </c>
    </row>
    <row r="655" spans="1:2">
      <c r="A655" t="s">
        <v>758</v>
      </c>
      <c r="B655" s="18">
        <v>72.599999999999994</v>
      </c>
    </row>
    <row r="656" spans="1:2">
      <c r="A656" t="s">
        <v>759</v>
      </c>
      <c r="B656" s="18">
        <v>72.7</v>
      </c>
    </row>
    <row r="657" spans="1:2">
      <c r="A657" t="s">
        <v>760</v>
      </c>
      <c r="B657" s="18">
        <v>72.8</v>
      </c>
    </row>
    <row r="658" spans="1:2">
      <c r="A658" t="s">
        <v>761</v>
      </c>
      <c r="B658" s="18">
        <v>72.900000000000006</v>
      </c>
    </row>
    <row r="659" spans="1:2">
      <c r="A659" t="s">
        <v>762</v>
      </c>
      <c r="B659" s="18">
        <v>72.8</v>
      </c>
    </row>
    <row r="660" spans="1:2">
      <c r="A660" t="s">
        <v>763</v>
      </c>
      <c r="B660" s="18">
        <v>72.599999999999994</v>
      </c>
    </row>
    <row r="661" spans="1:2">
      <c r="A661" t="s">
        <v>764</v>
      </c>
      <c r="B661" s="18">
        <v>72.7</v>
      </c>
    </row>
    <row r="662" spans="1:2">
      <c r="A662" t="s">
        <v>765</v>
      </c>
      <c r="B662" s="18">
        <v>72.7</v>
      </c>
    </row>
    <row r="663" spans="1:2">
      <c r="A663" t="s">
        <v>766</v>
      </c>
      <c r="B663" s="18">
        <v>72.8</v>
      </c>
    </row>
    <row r="664" spans="1:2">
      <c r="A664" t="s">
        <v>767</v>
      </c>
      <c r="B664" s="18">
        <v>72.900000000000006</v>
      </c>
    </row>
    <row r="665" spans="1:2">
      <c r="A665" t="s">
        <v>768</v>
      </c>
      <c r="B665" s="18">
        <v>72.8</v>
      </c>
    </row>
    <row r="666" spans="1:2">
      <c r="A666" t="s">
        <v>769</v>
      </c>
      <c r="B666" s="18">
        <v>72.8</v>
      </c>
    </row>
    <row r="667" spans="1:2">
      <c r="A667" t="s">
        <v>770</v>
      </c>
      <c r="B667" s="18">
        <v>72.8</v>
      </c>
    </row>
    <row r="668" spans="1:2">
      <c r="A668" t="s">
        <v>771</v>
      </c>
      <c r="B668" s="18">
        <v>72.8</v>
      </c>
    </row>
    <row r="669" spans="1:2">
      <c r="A669" t="s">
        <v>772</v>
      </c>
      <c r="B669" s="18">
        <v>72.8</v>
      </c>
    </row>
    <row r="670" spans="1:2">
      <c r="A670" t="s">
        <v>773</v>
      </c>
      <c r="B670" s="18">
        <v>72.8</v>
      </c>
    </row>
    <row r="671" spans="1:2">
      <c r="A671" t="s">
        <v>774</v>
      </c>
      <c r="B671" s="18">
        <v>73</v>
      </c>
    </row>
    <row r="672" spans="1:2">
      <c r="A672" t="s">
        <v>775</v>
      </c>
      <c r="B672" s="18">
        <v>73</v>
      </c>
    </row>
    <row r="673" spans="1:2">
      <c r="A673" t="s">
        <v>776</v>
      </c>
      <c r="B673" s="18">
        <v>73</v>
      </c>
    </row>
    <row r="674" spans="1:2">
      <c r="A674" t="s">
        <v>777</v>
      </c>
      <c r="B674" s="18">
        <v>73</v>
      </c>
    </row>
    <row r="675" spans="1:2">
      <c r="A675" t="s">
        <v>778</v>
      </c>
      <c r="B675" s="18">
        <v>72.900000000000006</v>
      </c>
    </row>
    <row r="676" spans="1:2">
      <c r="A676" t="s">
        <v>779</v>
      </c>
      <c r="B676" s="18">
        <v>72.900000000000006</v>
      </c>
    </row>
    <row r="677" spans="1:2">
      <c r="A677" t="s">
        <v>780</v>
      </c>
      <c r="B677" s="18">
        <v>72.8</v>
      </c>
    </row>
    <row r="678" spans="1:2">
      <c r="A678" t="s">
        <v>781</v>
      </c>
      <c r="B678" s="18">
        <v>72.8</v>
      </c>
    </row>
    <row r="679" spans="1:2">
      <c r="A679" t="s">
        <v>782</v>
      </c>
      <c r="B679" s="18">
        <v>72.900000000000006</v>
      </c>
    </row>
    <row r="680" spans="1:2">
      <c r="A680" t="s">
        <v>783</v>
      </c>
      <c r="B680" s="18">
        <v>72.900000000000006</v>
      </c>
    </row>
    <row r="681" spans="1:2">
      <c r="A681" t="s">
        <v>784</v>
      </c>
      <c r="B681" s="18">
        <v>73</v>
      </c>
    </row>
    <row r="682" spans="1:2">
      <c r="A682" t="s">
        <v>785</v>
      </c>
      <c r="B682" s="18">
        <v>73</v>
      </c>
    </row>
    <row r="683" spans="1:2">
      <c r="A683" t="s">
        <v>786</v>
      </c>
      <c r="B683" s="18">
        <v>73.099999999999994</v>
      </c>
    </row>
    <row r="684" spans="1:2">
      <c r="A684" t="s">
        <v>787</v>
      </c>
      <c r="B684" s="18">
        <v>73.2</v>
      </c>
    </row>
    <row r="685" spans="1:2">
      <c r="A685" t="s">
        <v>788</v>
      </c>
      <c r="B685" s="18">
        <v>73.099999999999994</v>
      </c>
    </row>
    <row r="686" spans="1:2">
      <c r="A686" t="s">
        <v>789</v>
      </c>
      <c r="B686" s="18">
        <v>72.900000000000006</v>
      </c>
    </row>
    <row r="687" spans="1:2">
      <c r="A687" t="s">
        <v>790</v>
      </c>
      <c r="B687" s="18">
        <v>72.900000000000006</v>
      </c>
    </row>
    <row r="688" spans="1:2">
      <c r="A688" t="s">
        <v>791</v>
      </c>
      <c r="B688" s="18">
        <v>72.900000000000006</v>
      </c>
    </row>
    <row r="689" spans="1:2">
      <c r="A689" t="s">
        <v>792</v>
      </c>
      <c r="B689" s="18">
        <v>73</v>
      </c>
    </row>
    <row r="690" spans="1:2">
      <c r="A690" t="s">
        <v>793</v>
      </c>
      <c r="B690" s="18">
        <v>73</v>
      </c>
    </row>
    <row r="691" spans="1:2">
      <c r="A691" t="s">
        <v>794</v>
      </c>
      <c r="B691" s="18">
        <v>73</v>
      </c>
    </row>
    <row r="692" spans="1:2">
      <c r="A692" t="s">
        <v>795</v>
      </c>
      <c r="B692" s="18">
        <v>72.900000000000006</v>
      </c>
    </row>
    <row r="693" spans="1:2">
      <c r="A693" t="s">
        <v>796</v>
      </c>
      <c r="B693" s="18">
        <v>72.8</v>
      </c>
    </row>
    <row r="694" spans="1:2">
      <c r="A694" t="s">
        <v>797</v>
      </c>
      <c r="B694" s="18">
        <v>72.7</v>
      </c>
    </row>
    <row r="695" spans="1:2">
      <c r="A695" t="s">
        <v>798</v>
      </c>
      <c r="B695" s="18">
        <v>72.8</v>
      </c>
    </row>
    <row r="696" spans="1:2">
      <c r="A696" t="s">
        <v>799</v>
      </c>
      <c r="B696" s="18">
        <v>72.8</v>
      </c>
    </row>
    <row r="697" spans="1:2">
      <c r="A697" t="s">
        <v>800</v>
      </c>
      <c r="B697" s="18">
        <v>72.900000000000006</v>
      </c>
    </row>
    <row r="698" spans="1:2">
      <c r="A698" t="s">
        <v>801</v>
      </c>
      <c r="B698" s="18">
        <v>72.900000000000006</v>
      </c>
    </row>
    <row r="699" spans="1:2">
      <c r="A699" t="s">
        <v>802</v>
      </c>
      <c r="B699" s="18">
        <v>72.8</v>
      </c>
    </row>
    <row r="700" spans="1:2">
      <c r="A700" t="s">
        <v>803</v>
      </c>
      <c r="B700" s="18">
        <v>72.8</v>
      </c>
    </row>
    <row r="701" spans="1:2">
      <c r="A701" t="s">
        <v>804</v>
      </c>
      <c r="B701" s="18">
        <v>72.900000000000006</v>
      </c>
    </row>
    <row r="702" spans="1:2">
      <c r="A702" t="s">
        <v>805</v>
      </c>
      <c r="B702" s="18">
        <v>73</v>
      </c>
    </row>
    <row r="703" spans="1:2">
      <c r="A703" t="s">
        <v>806</v>
      </c>
      <c r="B703" s="18">
        <v>72.8</v>
      </c>
    </row>
    <row r="704" spans="1:2">
      <c r="A704" t="s">
        <v>807</v>
      </c>
      <c r="B704" s="18">
        <v>72.8</v>
      </c>
    </row>
    <row r="705" spans="1:2">
      <c r="A705" t="s">
        <v>808</v>
      </c>
      <c r="B705" s="18">
        <v>72.7</v>
      </c>
    </row>
    <row r="706" spans="1:2">
      <c r="A706" t="s">
        <v>809</v>
      </c>
      <c r="B706" s="18">
        <v>72.7</v>
      </c>
    </row>
    <row r="707" spans="1:2">
      <c r="A707" t="s">
        <v>810</v>
      </c>
      <c r="B707" s="18">
        <v>72.599999999999994</v>
      </c>
    </row>
    <row r="708" spans="1:2">
      <c r="A708" t="s">
        <v>811</v>
      </c>
      <c r="B708" s="18">
        <v>72.5</v>
      </c>
    </row>
    <row r="709" spans="1:2">
      <c r="A709" t="s">
        <v>812</v>
      </c>
      <c r="B709" s="18">
        <v>72.5</v>
      </c>
    </row>
    <row r="710" spans="1:2">
      <c r="A710" t="s">
        <v>813</v>
      </c>
      <c r="B710" s="18">
        <v>72.5</v>
      </c>
    </row>
    <row r="711" spans="1:2">
      <c r="A711" t="s">
        <v>814</v>
      </c>
      <c r="B711" s="18">
        <v>72.7</v>
      </c>
    </row>
    <row r="712" spans="1:2">
      <c r="A712" t="s">
        <v>815</v>
      </c>
      <c r="B712" s="18">
        <v>72.7</v>
      </c>
    </row>
    <row r="713" spans="1:2">
      <c r="A713" t="s">
        <v>816</v>
      </c>
      <c r="B713" s="18">
        <v>72.599999999999994</v>
      </c>
    </row>
    <row r="714" spans="1:2">
      <c r="A714" t="s">
        <v>817</v>
      </c>
      <c r="B714" s="18">
        <v>72.599999999999994</v>
      </c>
    </row>
    <row r="715" spans="1:2">
      <c r="A715" t="s">
        <v>818</v>
      </c>
      <c r="B715" s="18">
        <v>72.7</v>
      </c>
    </row>
    <row r="716" spans="1:2">
      <c r="A716" t="s">
        <v>819</v>
      </c>
      <c r="B716" s="18">
        <v>72.8</v>
      </c>
    </row>
    <row r="717" spans="1:2">
      <c r="A717" t="s">
        <v>820</v>
      </c>
      <c r="B717" s="18">
        <v>72.8</v>
      </c>
    </row>
    <row r="718" spans="1:2">
      <c r="A718" t="s">
        <v>821</v>
      </c>
      <c r="B718" s="18">
        <v>72.900000000000006</v>
      </c>
    </row>
    <row r="719" spans="1:2">
      <c r="A719" t="s">
        <v>822</v>
      </c>
      <c r="B719" s="18">
        <v>72.900000000000006</v>
      </c>
    </row>
    <row r="720" spans="1:2">
      <c r="A720" t="s">
        <v>823</v>
      </c>
      <c r="B720" s="18">
        <v>73</v>
      </c>
    </row>
    <row r="721" spans="1:2">
      <c r="A721" t="s">
        <v>824</v>
      </c>
      <c r="B721" s="18">
        <v>73</v>
      </c>
    </row>
    <row r="722" spans="1:2">
      <c r="A722" t="s">
        <v>825</v>
      </c>
      <c r="B722" s="18">
        <v>73</v>
      </c>
    </row>
    <row r="723" spans="1:2">
      <c r="A723" t="s">
        <v>826</v>
      </c>
      <c r="B723" s="18">
        <v>73</v>
      </c>
    </row>
    <row r="724" spans="1:2">
      <c r="A724" t="s">
        <v>827</v>
      </c>
      <c r="B724" s="18">
        <v>72.900000000000006</v>
      </c>
    </row>
    <row r="725" spans="1:2">
      <c r="A725" t="s">
        <v>828</v>
      </c>
      <c r="B725" s="18">
        <v>72.8</v>
      </c>
    </row>
    <row r="726" spans="1:2">
      <c r="A726" t="s">
        <v>829</v>
      </c>
      <c r="B726" s="18">
        <v>72.599999999999994</v>
      </c>
    </row>
    <row r="727" spans="1:2">
      <c r="A727" t="s">
        <v>830</v>
      </c>
      <c r="B727" s="18">
        <v>72.400000000000006</v>
      </c>
    </row>
    <row r="728" spans="1:2">
      <c r="A728" t="s">
        <v>831</v>
      </c>
      <c r="B728" s="18">
        <v>72.3</v>
      </c>
    </row>
    <row r="729" spans="1:2">
      <c r="A729" t="s">
        <v>832</v>
      </c>
      <c r="B729" s="18">
        <v>72.3</v>
      </c>
    </row>
    <row r="730" spans="1:2">
      <c r="A730" t="s">
        <v>833</v>
      </c>
      <c r="B730" s="18">
        <v>72.2</v>
      </c>
    </row>
    <row r="731" spans="1:2">
      <c r="A731" t="s">
        <v>834</v>
      </c>
      <c r="B731" s="18">
        <v>72.2</v>
      </c>
    </row>
    <row r="732" spans="1:2">
      <c r="A732" t="s">
        <v>835</v>
      </c>
      <c r="B732" s="18">
        <v>71.900000000000006</v>
      </c>
    </row>
    <row r="733" spans="1:2">
      <c r="A733" t="s">
        <v>836</v>
      </c>
      <c r="B733" s="18">
        <v>71.7</v>
      </c>
    </row>
    <row r="734" spans="1:2">
      <c r="A734" t="s">
        <v>837</v>
      </c>
      <c r="B734" s="18">
        <v>71.400000000000006</v>
      </c>
    </row>
    <row r="735" spans="1:2">
      <c r="A735" t="s">
        <v>838</v>
      </c>
      <c r="B735" s="18">
        <v>71</v>
      </c>
    </row>
    <row r="736" spans="1:2">
      <c r="A736" t="s">
        <v>839</v>
      </c>
      <c r="B736" s="18">
        <v>70.8</v>
      </c>
    </row>
    <row r="737" spans="1:2">
      <c r="A737" t="s">
        <v>840</v>
      </c>
      <c r="B737" s="18">
        <v>70.599999999999994</v>
      </c>
    </row>
    <row r="738" spans="1:2">
      <c r="A738" t="s">
        <v>841</v>
      </c>
      <c r="B738" s="18">
        <v>70.7</v>
      </c>
    </row>
    <row r="739" spans="1:2">
      <c r="A739" t="s">
        <v>842</v>
      </c>
      <c r="B739" s="18">
        <v>70.599999999999994</v>
      </c>
    </row>
    <row r="740" spans="1:2">
      <c r="A740" t="s">
        <v>843</v>
      </c>
      <c r="B740" s="18">
        <v>70.599999999999994</v>
      </c>
    </row>
    <row r="741" spans="1:2">
      <c r="A741" t="s">
        <v>844</v>
      </c>
      <c r="B741" s="18">
        <v>70.599999999999994</v>
      </c>
    </row>
    <row r="742" spans="1:2">
      <c r="A742" t="s">
        <v>845</v>
      </c>
      <c r="B742" s="18">
        <v>70.599999999999994</v>
      </c>
    </row>
    <row r="743" spans="1:2">
      <c r="A743" t="s">
        <v>846</v>
      </c>
      <c r="B743" s="18">
        <v>70.400000000000006</v>
      </c>
    </row>
    <row r="744" spans="1:2">
      <c r="A744" t="s">
        <v>847</v>
      </c>
      <c r="B744" s="18">
        <v>70.3</v>
      </c>
    </row>
    <row r="745" spans="1:2">
      <c r="A745" t="s">
        <v>848</v>
      </c>
      <c r="B745" s="18">
        <v>70.2</v>
      </c>
    </row>
    <row r="746" spans="1:2">
      <c r="A746" t="s">
        <v>849</v>
      </c>
      <c r="B746" s="18">
        <v>70.2</v>
      </c>
    </row>
    <row r="747" spans="1:2">
      <c r="A747" t="s">
        <v>850</v>
      </c>
      <c r="B747" s="18">
        <v>70.400000000000006</v>
      </c>
    </row>
    <row r="748" spans="1:2">
      <c r="A748" t="s">
        <v>851</v>
      </c>
      <c r="B748" s="18">
        <v>70.400000000000006</v>
      </c>
    </row>
    <row r="749" spans="1:2">
      <c r="A749" t="s">
        <v>852</v>
      </c>
      <c r="B749" s="18">
        <v>70.599999999999994</v>
      </c>
    </row>
    <row r="750" spans="1:2">
      <c r="A750" t="s">
        <v>853</v>
      </c>
      <c r="B750" s="18">
        <v>70.599999999999994</v>
      </c>
    </row>
    <row r="751" spans="1:2">
      <c r="A751" t="s">
        <v>854</v>
      </c>
      <c r="B751" s="18">
        <v>70.7</v>
      </c>
    </row>
    <row r="752" spans="1:2">
      <c r="A752" t="s">
        <v>855</v>
      </c>
      <c r="B752" s="18">
        <v>70.5</v>
      </c>
    </row>
    <row r="753" spans="1:2">
      <c r="A753" t="s">
        <v>856</v>
      </c>
      <c r="B753" s="18">
        <v>70.3</v>
      </c>
    </row>
    <row r="754" spans="1:2">
      <c r="A754" t="s">
        <v>857</v>
      </c>
      <c r="B754" s="18">
        <v>70.400000000000006</v>
      </c>
    </row>
    <row r="755" spans="1:2">
      <c r="A755" t="s">
        <v>858</v>
      </c>
      <c r="B755" s="18">
        <v>70.5</v>
      </c>
    </row>
    <row r="756" spans="1:2">
      <c r="A756" t="s">
        <v>859</v>
      </c>
      <c r="B756" s="18">
        <v>70.599999999999994</v>
      </c>
    </row>
    <row r="757" spans="1:2">
      <c r="A757" t="s">
        <v>860</v>
      </c>
      <c r="B757" s="18">
        <v>70.5</v>
      </c>
    </row>
    <row r="758" spans="1:2">
      <c r="A758" t="s">
        <v>861</v>
      </c>
      <c r="B758" s="18">
        <v>70.5</v>
      </c>
    </row>
    <row r="759" spans="1:2">
      <c r="A759" t="s">
        <v>862</v>
      </c>
      <c r="B759" s="18">
        <v>70.5</v>
      </c>
    </row>
    <row r="760" spans="1:2">
      <c r="A760" t="s">
        <v>863</v>
      </c>
      <c r="B760" s="18">
        <v>70.5</v>
      </c>
    </row>
    <row r="761" spans="1:2">
      <c r="A761" t="s">
        <v>864</v>
      </c>
      <c r="B761" s="18">
        <v>70.2</v>
      </c>
    </row>
    <row r="762" spans="1:2">
      <c r="A762" t="s">
        <v>865</v>
      </c>
      <c r="B762" s="18">
        <v>70.2</v>
      </c>
    </row>
    <row r="763" spans="1:2">
      <c r="A763" t="s">
        <v>866</v>
      </c>
      <c r="B763" s="18">
        <v>70.099999999999994</v>
      </c>
    </row>
    <row r="764" spans="1:2">
      <c r="A764" t="s">
        <v>867</v>
      </c>
      <c r="B764" s="18">
        <v>70.099999999999994</v>
      </c>
    </row>
    <row r="765" spans="1:2">
      <c r="A765" t="s">
        <v>868</v>
      </c>
      <c r="B765" s="18">
        <v>70.099999999999994</v>
      </c>
    </row>
    <row r="766" spans="1:2">
      <c r="A766" t="s">
        <v>869</v>
      </c>
      <c r="B766" s="18">
        <v>70.2</v>
      </c>
    </row>
    <row r="767" spans="1:2">
      <c r="A767" t="s">
        <v>870</v>
      </c>
      <c r="B767" s="18">
        <v>70.2</v>
      </c>
    </row>
    <row r="768" spans="1:2">
      <c r="A768" t="s">
        <v>871</v>
      </c>
      <c r="B768" s="18">
        <v>70.3</v>
      </c>
    </row>
    <row r="769" spans="1:2">
      <c r="A769" t="s">
        <v>872</v>
      </c>
      <c r="B769" s="18">
        <v>70.5</v>
      </c>
    </row>
    <row r="770" spans="1:2">
      <c r="A770" t="s">
        <v>873</v>
      </c>
      <c r="B770" s="18">
        <v>70.5</v>
      </c>
    </row>
    <row r="771" spans="1:2">
      <c r="A771" t="s">
        <v>874</v>
      </c>
      <c r="B771" s="18">
        <v>70.599999999999994</v>
      </c>
    </row>
    <row r="772" spans="1:2">
      <c r="A772" t="s">
        <v>875</v>
      </c>
      <c r="B772" s="18">
        <v>70.900000000000006</v>
      </c>
    </row>
    <row r="773" spans="1:2">
      <c r="A773" t="s">
        <v>876</v>
      </c>
      <c r="B773" s="18">
        <v>71</v>
      </c>
    </row>
    <row r="774" spans="1:2">
      <c r="A774" t="s">
        <v>877</v>
      </c>
      <c r="B774" s="18">
        <v>71.099999999999994</v>
      </c>
    </row>
    <row r="775" spans="1:2">
      <c r="A775" t="s">
        <v>878</v>
      </c>
      <c r="B775" s="18">
        <v>71.099999999999994</v>
      </c>
    </row>
    <row r="776" spans="1:2">
      <c r="A776" t="s">
        <v>879</v>
      </c>
      <c r="B776" s="18">
        <v>71</v>
      </c>
    </row>
    <row r="777" spans="1:2">
      <c r="A777" t="s">
        <v>880</v>
      </c>
      <c r="B777" s="18">
        <v>71.3</v>
      </c>
    </row>
    <row r="778" spans="1:2">
      <c r="A778" t="s">
        <v>881</v>
      </c>
      <c r="B778" s="18">
        <v>71.400000000000006</v>
      </c>
    </row>
    <row r="779" spans="1:2">
      <c r="A779" t="s">
        <v>882</v>
      </c>
      <c r="B779" s="18">
        <v>71.3</v>
      </c>
    </row>
    <row r="780" spans="1:2">
      <c r="A780" t="s">
        <v>883</v>
      </c>
      <c r="B780" s="18">
        <v>71.099999999999994</v>
      </c>
    </row>
    <row r="781" spans="1:2">
      <c r="A781" t="s">
        <v>884</v>
      </c>
      <c r="B781" s="18">
        <v>71.099999999999994</v>
      </c>
    </row>
    <row r="782" spans="1:2">
      <c r="A782" t="s">
        <v>885</v>
      </c>
      <c r="B782" s="18">
        <v>71.2</v>
      </c>
    </row>
    <row r="783" spans="1:2">
      <c r="A783" t="s">
        <v>886</v>
      </c>
      <c r="B783" s="18">
        <v>71.2</v>
      </c>
    </row>
    <row r="784" spans="1:2">
      <c r="A784" t="s">
        <v>887</v>
      </c>
      <c r="B784" s="18">
        <v>71.3</v>
      </c>
    </row>
    <row r="785" spans="1:2">
      <c r="A785" t="s">
        <v>888</v>
      </c>
      <c r="B785" s="18">
        <v>71.400000000000006</v>
      </c>
    </row>
    <row r="786" spans="1:2">
      <c r="A786" t="s">
        <v>889</v>
      </c>
      <c r="B786" s="18">
        <v>71.400000000000006</v>
      </c>
    </row>
    <row r="787" spans="1:2">
      <c r="A787" t="s">
        <v>890</v>
      </c>
      <c r="B787" s="18">
        <v>71.599999999999994</v>
      </c>
    </row>
    <row r="788" spans="1:2">
      <c r="A788" t="s">
        <v>891</v>
      </c>
      <c r="B788" s="18">
        <v>71.8</v>
      </c>
    </row>
    <row r="789" spans="1:2">
      <c r="A789" t="s">
        <v>892</v>
      </c>
      <c r="B789" s="18">
        <v>72</v>
      </c>
    </row>
    <row r="790" spans="1:2">
      <c r="A790" t="s">
        <v>893</v>
      </c>
      <c r="B790" s="18">
        <v>71.900000000000006</v>
      </c>
    </row>
    <row r="791" spans="1:2">
      <c r="A791" t="s">
        <v>894</v>
      </c>
      <c r="B791" s="18">
        <v>72</v>
      </c>
    </row>
    <row r="792" spans="1:2">
      <c r="A792" t="s">
        <v>895</v>
      </c>
      <c r="B792" s="18">
        <v>72.3</v>
      </c>
    </row>
    <row r="793" spans="1:2">
      <c r="A793" t="s">
        <v>896</v>
      </c>
      <c r="B793" s="18">
        <v>72.400000000000006</v>
      </c>
    </row>
    <row r="794" spans="1:2">
      <c r="A794" t="s">
        <v>897</v>
      </c>
      <c r="B794" s="18">
        <v>72.599999999999994</v>
      </c>
    </row>
    <row r="795" spans="1:2">
      <c r="A795" t="s">
        <v>898</v>
      </c>
      <c r="B795" s="18">
        <v>72.8</v>
      </c>
    </row>
    <row r="796" spans="1:2">
      <c r="A796" t="s">
        <v>899</v>
      </c>
      <c r="B796" s="18">
        <v>72.7</v>
      </c>
    </row>
    <row r="797" spans="1:2">
      <c r="A797" t="s">
        <v>900</v>
      </c>
      <c r="B797" s="18">
        <v>72.7</v>
      </c>
    </row>
    <row r="798" spans="1:2">
      <c r="A798" t="s">
        <v>901</v>
      </c>
      <c r="B798" s="18">
        <v>72.900000000000006</v>
      </c>
    </row>
    <row r="799" spans="1:2">
      <c r="A799" t="s">
        <v>902</v>
      </c>
      <c r="B799" s="18">
        <v>72.900000000000006</v>
      </c>
    </row>
    <row r="800" spans="1:2">
      <c r="A800" t="s">
        <v>903</v>
      </c>
      <c r="B800" s="18">
        <v>72.900000000000006</v>
      </c>
    </row>
    <row r="801" spans="1:2">
      <c r="A801" t="s">
        <v>904</v>
      </c>
      <c r="B801" s="18">
        <v>72.900000000000006</v>
      </c>
    </row>
    <row r="802" spans="1:2">
      <c r="A802" t="s">
        <v>905</v>
      </c>
      <c r="B802" s="18">
        <v>73.099999999999994</v>
      </c>
    </row>
    <row r="803" spans="1:2">
      <c r="A803" t="s">
        <v>906</v>
      </c>
      <c r="B803" s="18">
        <v>73.2</v>
      </c>
    </row>
    <row r="804" spans="1:2">
      <c r="A804" t="s">
        <v>907</v>
      </c>
      <c r="B804" s="18">
        <v>73.3</v>
      </c>
    </row>
    <row r="805" spans="1:2">
      <c r="A805" t="s">
        <v>908</v>
      </c>
      <c r="B805" s="18">
        <v>73.3</v>
      </c>
    </row>
    <row r="806" spans="1:2">
      <c r="A806" t="s">
        <v>909</v>
      </c>
      <c r="B806" s="18">
        <v>73.3</v>
      </c>
    </row>
    <row r="807" spans="1:2">
      <c r="A807" t="s">
        <v>910</v>
      </c>
      <c r="B807" s="18">
        <v>73.2</v>
      </c>
    </row>
    <row r="808" spans="1:2">
      <c r="A808" t="s">
        <v>911</v>
      </c>
      <c r="B808" s="18">
        <v>73.3</v>
      </c>
    </row>
    <row r="809" spans="1:2">
      <c r="A809" t="s">
        <v>912</v>
      </c>
      <c r="B809" s="18">
        <v>73.400000000000006</v>
      </c>
    </row>
    <row r="810" spans="1:2">
      <c r="A810" t="s">
        <v>913</v>
      </c>
      <c r="B810" s="18">
        <v>73.400000000000006</v>
      </c>
    </row>
    <row r="811" spans="1:2">
      <c r="A811" t="s">
        <v>914</v>
      </c>
      <c r="B811" s="18">
        <v>73.599999999999994</v>
      </c>
    </row>
    <row r="812" spans="1:2">
      <c r="A812" t="s">
        <v>915</v>
      </c>
      <c r="B812" s="18">
        <v>73.8</v>
      </c>
    </row>
    <row r="813" spans="1:2">
      <c r="A813" t="s">
        <v>916</v>
      </c>
      <c r="B813" s="18">
        <v>73.900000000000006</v>
      </c>
    </row>
    <row r="814" spans="1:2">
      <c r="A814" t="s">
        <v>917</v>
      </c>
      <c r="B814" s="18">
        <v>74</v>
      </c>
    </row>
    <row r="815" spans="1:2">
      <c r="A815" t="s">
        <v>918</v>
      </c>
      <c r="B815" s="18">
        <v>73.900000000000006</v>
      </c>
    </row>
    <row r="816" spans="1:2">
      <c r="A816" t="s">
        <v>919</v>
      </c>
      <c r="B816" s="18">
        <v>74</v>
      </c>
    </row>
    <row r="817" spans="1:2">
      <c r="A817" t="s">
        <v>920</v>
      </c>
      <c r="B817" s="18">
        <v>74</v>
      </c>
    </row>
    <row r="818" spans="1:2">
      <c r="A818" t="s">
        <v>921</v>
      </c>
      <c r="B818" s="18">
        <v>74</v>
      </c>
    </row>
    <row r="819" spans="1:2">
      <c r="A819" t="s">
        <v>922</v>
      </c>
      <c r="B819" s="18">
        <v>74.2</v>
      </c>
    </row>
    <row r="820" spans="1:2">
      <c r="A820" t="s">
        <v>923</v>
      </c>
      <c r="B820" s="18">
        <v>74.2</v>
      </c>
    </row>
    <row r="821" spans="1:2">
      <c r="A821" t="s">
        <v>924</v>
      </c>
      <c r="B821" s="18">
        <v>74.3</v>
      </c>
    </row>
    <row r="822" spans="1:2">
      <c r="A822" t="s">
        <v>925</v>
      </c>
      <c r="B822" s="18">
        <v>74.3</v>
      </c>
    </row>
    <row r="823" spans="1:2">
      <c r="A823" t="s">
        <v>926</v>
      </c>
      <c r="B823" s="18">
        <v>74.3</v>
      </c>
    </row>
    <row r="824" spans="1:2">
      <c r="A824" t="s">
        <v>927</v>
      </c>
      <c r="B824" s="18">
        <v>74.3</v>
      </c>
    </row>
    <row r="825" spans="1:2">
      <c r="A825" t="s">
        <v>928</v>
      </c>
      <c r="B825" s="18">
        <v>74.3</v>
      </c>
    </row>
    <row r="826" spans="1:2">
      <c r="A826" t="s">
        <v>929</v>
      </c>
      <c r="B826" s="18">
        <v>74.400000000000006</v>
      </c>
    </row>
    <row r="827" spans="1:2">
      <c r="A827" t="s">
        <v>930</v>
      </c>
      <c r="B827" s="18">
        <v>74.3</v>
      </c>
    </row>
    <row r="828" spans="1:2">
      <c r="A828" t="s">
        <v>931</v>
      </c>
      <c r="B828" s="18">
        <v>74.400000000000006</v>
      </c>
    </row>
    <row r="829" spans="1:2">
      <c r="A829" t="s">
        <v>932</v>
      </c>
      <c r="B829" s="18">
        <v>74.599999999999994</v>
      </c>
    </row>
    <row r="830" spans="1:2">
      <c r="A830" t="s">
        <v>933</v>
      </c>
      <c r="B830" s="18">
        <v>74.599999999999994</v>
      </c>
    </row>
    <row r="831" spans="1:2">
      <c r="A831" t="s">
        <v>934</v>
      </c>
      <c r="B831" s="18">
        <v>74.7</v>
      </c>
    </row>
    <row r="832" spans="1:2">
      <c r="A832" t="s">
        <v>935</v>
      </c>
      <c r="B832" s="18">
        <v>74.900000000000006</v>
      </c>
    </row>
    <row r="833" spans="1:2">
      <c r="A833" t="s">
        <v>936</v>
      </c>
      <c r="B833" s="18">
        <v>75.099999999999994</v>
      </c>
    </row>
    <row r="834" spans="1:2">
      <c r="A834" t="s">
        <v>937</v>
      </c>
      <c r="B834" s="18">
        <v>74.900000000000006</v>
      </c>
    </row>
    <row r="835" spans="1:2">
      <c r="A835" t="s">
        <v>938</v>
      </c>
      <c r="B835" s="18">
        <v>74.8</v>
      </c>
    </row>
    <row r="836" spans="1:2">
      <c r="A836" t="s">
        <v>939</v>
      </c>
      <c r="B836" s="18">
        <v>74.8</v>
      </c>
    </row>
    <row r="837" spans="1:2">
      <c r="A837" t="s">
        <v>940</v>
      </c>
      <c r="B837" s="18">
        <v>75.099999999999994</v>
      </c>
    </row>
    <row r="838" spans="1:2">
      <c r="A838" t="s">
        <v>941</v>
      </c>
      <c r="B838" s="18">
        <v>74.900000000000006</v>
      </c>
    </row>
    <row r="839" spans="1:2">
      <c r="A839" t="s">
        <v>942</v>
      </c>
      <c r="B839" s="18">
        <v>75.099999999999994</v>
      </c>
    </row>
    <row r="840" spans="1:2">
      <c r="A840" t="s">
        <v>943</v>
      </c>
      <c r="B840" s="18">
        <v>75.099999999999994</v>
      </c>
    </row>
    <row r="841" spans="1:2">
      <c r="A841" t="s">
        <v>944</v>
      </c>
      <c r="B841" s="18">
        <v>75.3</v>
      </c>
    </row>
    <row r="842" spans="1:2">
      <c r="A842" t="s">
        <v>945</v>
      </c>
      <c r="B842" s="18">
        <v>75.3</v>
      </c>
    </row>
    <row r="843" spans="1:2">
      <c r="A843" t="s">
        <v>946</v>
      </c>
      <c r="B843" s="18">
        <v>75.400000000000006</v>
      </c>
    </row>
    <row r="844" spans="1:2">
      <c r="A844" t="s">
        <v>947</v>
      </c>
      <c r="B844" s="18">
        <v>75.3</v>
      </c>
    </row>
    <row r="845" spans="1:2">
      <c r="A845" t="s">
        <v>948</v>
      </c>
      <c r="B845" s="18">
        <v>75.2</v>
      </c>
    </row>
    <row r="846" spans="1:2">
      <c r="A846" t="s">
        <v>949</v>
      </c>
      <c r="B846" s="18">
        <v>75.3</v>
      </c>
    </row>
    <row r="847" spans="1:2">
      <c r="A847" t="s">
        <v>950</v>
      </c>
      <c r="B847" s="18">
        <v>75.3</v>
      </c>
    </row>
    <row r="848" spans="1:2">
      <c r="A848" t="s">
        <v>951</v>
      </c>
      <c r="B848" s="18">
        <v>75.400000000000006</v>
      </c>
    </row>
    <row r="849" spans="1:2">
      <c r="A849" t="s">
        <v>952</v>
      </c>
      <c r="B849" s="18">
        <v>75.5</v>
      </c>
    </row>
    <row r="850" spans="1:2">
      <c r="A850" t="s">
        <v>953</v>
      </c>
      <c r="B850" s="18">
        <v>75.5</v>
      </c>
    </row>
    <row r="851" spans="1:2">
      <c r="A851" t="s">
        <v>954</v>
      </c>
      <c r="B851" s="18">
        <v>75.8</v>
      </c>
    </row>
    <row r="852" spans="1:2">
      <c r="A852" t="s">
        <v>955</v>
      </c>
      <c r="B852" s="18">
        <v>75.8</v>
      </c>
    </row>
    <row r="853" spans="1:2">
      <c r="A853" t="s">
        <v>956</v>
      </c>
      <c r="B853" s="18">
        <v>75.7</v>
      </c>
    </row>
    <row r="854" spans="1:2">
      <c r="A854" t="s">
        <v>957</v>
      </c>
      <c r="B854" s="18">
        <v>75.8</v>
      </c>
    </row>
    <row r="855" spans="1:2">
      <c r="A855" t="s">
        <v>958</v>
      </c>
      <c r="B855" s="18">
        <v>75.7</v>
      </c>
    </row>
    <row r="856" spans="1:2">
      <c r="A856" t="s">
        <v>959</v>
      </c>
      <c r="B856" s="18">
        <v>75.8</v>
      </c>
    </row>
    <row r="857" spans="1:2">
      <c r="A857" t="s">
        <v>960</v>
      </c>
      <c r="B857" s="18">
        <v>75.8</v>
      </c>
    </row>
    <row r="858" spans="1:2">
      <c r="A858" t="s">
        <v>961</v>
      </c>
      <c r="B858" s="18">
        <v>75.5</v>
      </c>
    </row>
    <row r="859" spans="1:2">
      <c r="A859" t="s">
        <v>962</v>
      </c>
      <c r="B859" s="18">
        <v>75.7</v>
      </c>
    </row>
    <row r="860" spans="1:2">
      <c r="A860" t="s">
        <v>963</v>
      </c>
      <c r="B860" s="18">
        <v>75.8</v>
      </c>
    </row>
    <row r="861" spans="1:2">
      <c r="A861" t="s">
        <v>964</v>
      </c>
      <c r="B861" s="18">
        <v>76</v>
      </c>
    </row>
    <row r="862" spans="1:2">
      <c r="A862" t="s">
        <v>965</v>
      </c>
      <c r="B862" s="18">
        <v>76.099999999999994</v>
      </c>
    </row>
    <row r="863" spans="1:2">
      <c r="A863" t="s">
        <v>966</v>
      </c>
      <c r="B863" s="18">
        <v>76.099999999999994</v>
      </c>
    </row>
    <row r="864" spans="1:2">
      <c r="A864" t="s">
        <v>967</v>
      </c>
      <c r="B864" s="18">
        <v>76.2</v>
      </c>
    </row>
    <row r="865" spans="1:2">
      <c r="A865" t="s">
        <v>968</v>
      </c>
      <c r="B865" s="18">
        <v>75.900000000000006</v>
      </c>
    </row>
    <row r="866" spans="1:2">
      <c r="A866" t="s">
        <v>969</v>
      </c>
      <c r="B866" s="18">
        <v>75.599999999999994</v>
      </c>
    </row>
    <row r="867" spans="1:2">
      <c r="A867" t="s">
        <v>970</v>
      </c>
      <c r="B867" s="18">
        <v>75.5</v>
      </c>
    </row>
    <row r="868" spans="1:2">
      <c r="A868" t="s">
        <v>971</v>
      </c>
      <c r="B868" s="18">
        <v>75.3</v>
      </c>
    </row>
    <row r="869" spans="1:2">
      <c r="A869" t="s">
        <v>972</v>
      </c>
      <c r="B869" s="18">
        <v>75.2</v>
      </c>
    </row>
    <row r="870" spans="1:2">
      <c r="A870" t="s">
        <v>973</v>
      </c>
      <c r="B870" s="18">
        <v>74.900000000000006</v>
      </c>
    </row>
    <row r="871" spans="1:2">
      <c r="A871" t="s">
        <v>974</v>
      </c>
      <c r="B871" s="18">
        <v>74.5</v>
      </c>
    </row>
    <row r="872" spans="1:2">
      <c r="A872" t="s">
        <v>975</v>
      </c>
      <c r="B872" s="18">
        <v>74.400000000000006</v>
      </c>
    </row>
    <row r="873" spans="1:2">
      <c r="A873" t="s">
        <v>976</v>
      </c>
      <c r="B873" s="18">
        <v>74.5</v>
      </c>
    </row>
    <row r="874" spans="1:2">
      <c r="A874" t="s">
        <v>977</v>
      </c>
      <c r="B874" s="18">
        <v>74.2</v>
      </c>
    </row>
    <row r="875" spans="1:2">
      <c r="A875" t="s">
        <v>97</v>
      </c>
      <c r="B875" s="18">
        <v>74.099999999999994</v>
      </c>
    </row>
    <row r="876" spans="1:2">
      <c r="A876" t="s">
        <v>98</v>
      </c>
      <c r="B876" s="18">
        <v>74.3</v>
      </c>
    </row>
    <row r="877" spans="1:2">
      <c r="A877" t="s">
        <v>99</v>
      </c>
      <c r="B877" s="18">
        <v>74.2</v>
      </c>
    </row>
    <row r="878" spans="1:2">
      <c r="A878" t="s">
        <v>100</v>
      </c>
      <c r="B878" s="18">
        <v>74.3</v>
      </c>
    </row>
    <row r="879" spans="1:2">
      <c r="A879" t="s">
        <v>101</v>
      </c>
      <c r="B879" s="18">
        <v>74.3</v>
      </c>
    </row>
    <row r="880" spans="1:2">
      <c r="A880" t="s">
        <v>102</v>
      </c>
      <c r="B880" s="18">
        <v>74.599999999999994</v>
      </c>
    </row>
    <row r="881" spans="1:2">
      <c r="A881" t="s">
        <v>103</v>
      </c>
      <c r="B881" s="18">
        <v>74.7</v>
      </c>
    </row>
    <row r="882" spans="1:2">
      <c r="A882" t="s">
        <v>104</v>
      </c>
      <c r="B882" s="18">
        <v>74.8</v>
      </c>
    </row>
    <row r="883" spans="1:2">
      <c r="A883" t="s">
        <v>105</v>
      </c>
      <c r="B883" s="18">
        <v>74.900000000000006</v>
      </c>
    </row>
    <row r="884" spans="1:2">
      <c r="A884" t="s">
        <v>106</v>
      </c>
      <c r="B884" s="18">
        <v>74.900000000000006</v>
      </c>
    </row>
    <row r="885" spans="1:2">
      <c r="A885" t="s">
        <v>107</v>
      </c>
      <c r="B885" s="18">
        <v>75</v>
      </c>
    </row>
    <row r="886" spans="1:2">
      <c r="A886" t="s">
        <v>108</v>
      </c>
      <c r="B886" s="18">
        <v>75</v>
      </c>
    </row>
    <row r="887" spans="1:2">
      <c r="A887" t="s">
        <v>109</v>
      </c>
      <c r="B887" s="18">
        <v>75</v>
      </c>
    </row>
    <row r="888" spans="1:2">
      <c r="A888" t="s">
        <v>110</v>
      </c>
      <c r="B888" s="18">
        <v>75</v>
      </c>
    </row>
    <row r="889" spans="1:2">
      <c r="A889" t="s">
        <v>111</v>
      </c>
      <c r="B889" s="18">
        <v>75.099999999999994</v>
      </c>
    </row>
    <row r="890" spans="1:2">
      <c r="A890" t="s">
        <v>112</v>
      </c>
      <c r="B890" s="18">
        <v>75.2</v>
      </c>
    </row>
    <row r="891" spans="1:2">
      <c r="A891" t="s">
        <v>113</v>
      </c>
      <c r="B891" s="18">
        <v>75.400000000000006</v>
      </c>
    </row>
    <row r="892" spans="1:2">
      <c r="A892" t="s">
        <v>114</v>
      </c>
      <c r="B892" s="18">
        <v>75</v>
      </c>
    </row>
    <row r="893" spans="1:2">
      <c r="A893" t="s">
        <v>115</v>
      </c>
      <c r="B893" s="18">
        <v>74.900000000000006</v>
      </c>
    </row>
    <row r="894" spans="1:2">
      <c r="A894" t="s">
        <v>116</v>
      </c>
      <c r="B894" s="18">
        <v>75</v>
      </c>
    </row>
    <row r="895" spans="1:2">
      <c r="A895" t="s">
        <v>117</v>
      </c>
      <c r="B895" s="18">
        <v>75</v>
      </c>
    </row>
    <row r="896" spans="1:2">
      <c r="A896" t="s">
        <v>118</v>
      </c>
      <c r="B896" s="18">
        <v>75</v>
      </c>
    </row>
    <row r="897" spans="1:2">
      <c r="A897" t="s">
        <v>119</v>
      </c>
      <c r="B897" s="18">
        <v>75.2</v>
      </c>
    </row>
    <row r="898" spans="1:2">
      <c r="A898" t="s">
        <v>120</v>
      </c>
      <c r="B898" s="18">
        <v>75.2</v>
      </c>
    </row>
    <row r="899" spans="1:2">
      <c r="A899" t="s">
        <v>121</v>
      </c>
      <c r="B899" s="18">
        <v>75.2</v>
      </c>
    </row>
    <row r="900" spans="1:2">
      <c r="A900" t="s">
        <v>122</v>
      </c>
      <c r="B900" s="18">
        <v>75.2</v>
      </c>
    </row>
    <row r="901" spans="1:2">
      <c r="A901" t="s">
        <v>123</v>
      </c>
      <c r="B901" s="18">
        <v>75.3</v>
      </c>
    </row>
    <row r="902" spans="1:2">
      <c r="A902" t="s">
        <v>124</v>
      </c>
      <c r="B902" s="18">
        <v>75.400000000000006</v>
      </c>
    </row>
    <row r="903" spans="1:2">
      <c r="A903" t="s">
        <v>125</v>
      </c>
      <c r="B903" s="18">
        <v>75.5</v>
      </c>
    </row>
    <row r="904" spans="1:2">
      <c r="A904" t="s">
        <v>126</v>
      </c>
      <c r="B904" s="18">
        <v>75.2</v>
      </c>
    </row>
    <row r="905" spans="1:2">
      <c r="A905" t="s">
        <v>127</v>
      </c>
      <c r="B905" s="18">
        <v>74.900000000000006</v>
      </c>
    </row>
    <row r="906" spans="1:2">
      <c r="A906" t="s">
        <v>128</v>
      </c>
      <c r="B906" s="18">
        <v>74.7</v>
      </c>
    </row>
    <row r="907" spans="1:2">
      <c r="A907" t="s">
        <v>129</v>
      </c>
      <c r="B907" s="18">
        <v>74.8</v>
      </c>
    </row>
    <row r="908" spans="1:2">
      <c r="A908" t="s">
        <v>130</v>
      </c>
      <c r="B908" s="18">
        <v>75.099999999999994</v>
      </c>
    </row>
    <row r="909" spans="1:2">
      <c r="A909" t="s">
        <v>131</v>
      </c>
      <c r="B909" s="18">
        <v>75</v>
      </c>
    </row>
    <row r="910" spans="1:2">
      <c r="A910" t="s">
        <v>132</v>
      </c>
      <c r="B910" s="18">
        <v>75</v>
      </c>
    </row>
    <row r="911" spans="1:2">
      <c r="A911" t="s">
        <v>133</v>
      </c>
      <c r="B911" s="18">
        <v>74.8</v>
      </c>
    </row>
    <row r="912" spans="1:2">
      <c r="A912" t="s">
        <v>134</v>
      </c>
      <c r="B912" s="18">
        <v>74.5</v>
      </c>
    </row>
    <row r="913" spans="1:2">
      <c r="A913" t="s">
        <v>135</v>
      </c>
      <c r="B913" s="18">
        <v>74.5</v>
      </c>
    </row>
    <row r="914" spans="1:2">
      <c r="A914" t="s">
        <v>136</v>
      </c>
      <c r="B914" s="18">
        <v>74.3</v>
      </c>
    </row>
    <row r="915" spans="1:2">
      <c r="A915" t="s">
        <v>137</v>
      </c>
      <c r="B915" s="18">
        <v>74.400000000000006</v>
      </c>
    </row>
    <row r="916" spans="1:2">
      <c r="A916" t="s">
        <v>138</v>
      </c>
      <c r="B916" s="18">
        <v>74.5</v>
      </c>
    </row>
    <row r="917" spans="1:2">
      <c r="A917" t="s">
        <v>139</v>
      </c>
      <c r="B917" s="18">
        <v>74.8</v>
      </c>
    </row>
    <row r="918" spans="1:2">
      <c r="A918" t="s">
        <v>140</v>
      </c>
      <c r="B918" s="18">
        <v>75</v>
      </c>
    </row>
    <row r="919" spans="1:2">
      <c r="A919" t="s">
        <v>141</v>
      </c>
      <c r="B919" s="18">
        <v>74.8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2021-02-10T14:18:00Z</dcterms:created>
  <dcterms:modified xsi:type="dcterms:W3CDTF">2024-11-27T14:42:42Z</dcterms:modified>
</cp:coreProperties>
</file>